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tuenr\pb\"/>
    </mc:Choice>
  </mc:AlternateContent>
  <bookViews>
    <workbookView xWindow="0" yWindow="0" windowWidth="25200" windowHeight="11850"/>
  </bookViews>
  <sheets>
    <sheet name="Percent" sheetId="2" r:id="rId1"/>
    <sheet name="Number" sheetId="3" r:id="rId2"/>
  </sheets>
  <calcPr calcId="162913"/>
</workbook>
</file>

<file path=xl/calcChain.xml><?xml version="1.0" encoding="utf-8"?>
<calcChain xmlns="http://schemas.openxmlformats.org/spreadsheetml/2006/main">
  <c r="H29" i="2" l="1"/>
  <c r="M51" i="3"/>
  <c r="L51" i="3"/>
  <c r="K51" i="3"/>
  <c r="J51" i="3"/>
  <c r="I51" i="3"/>
  <c r="H51" i="3"/>
  <c r="G51" i="3"/>
  <c r="F51" i="3"/>
  <c r="E51" i="3"/>
  <c r="D51" i="3"/>
  <c r="C51" i="3"/>
  <c r="M50" i="3"/>
  <c r="L50" i="3"/>
  <c r="K50" i="3"/>
  <c r="J50" i="3"/>
  <c r="I50" i="3"/>
  <c r="H50" i="3"/>
  <c r="G50" i="3"/>
  <c r="F50" i="3"/>
  <c r="E50" i="3"/>
  <c r="D50" i="3"/>
  <c r="C50" i="3"/>
  <c r="M49" i="3"/>
  <c r="L49" i="3"/>
  <c r="K49" i="3"/>
  <c r="J49" i="3"/>
  <c r="I49" i="3"/>
  <c r="H49" i="3"/>
  <c r="G49" i="3"/>
  <c r="F49" i="3"/>
  <c r="E49" i="3"/>
  <c r="D49" i="3"/>
  <c r="C49" i="3"/>
  <c r="M48" i="3"/>
  <c r="L48" i="3"/>
  <c r="K48" i="3"/>
  <c r="J48" i="3"/>
  <c r="I48" i="3"/>
  <c r="H48" i="3"/>
  <c r="G48" i="3"/>
  <c r="F48" i="3"/>
  <c r="E48" i="3"/>
  <c r="D48" i="3"/>
  <c r="C48" i="3"/>
  <c r="M47" i="3"/>
  <c r="L47" i="3"/>
  <c r="K47" i="3"/>
  <c r="J47" i="3"/>
  <c r="I47" i="3"/>
  <c r="H47" i="3"/>
  <c r="G47" i="3"/>
  <c r="F47" i="3"/>
  <c r="E47" i="3"/>
  <c r="D47" i="3"/>
  <c r="C47" i="3"/>
  <c r="M46" i="3"/>
  <c r="L46" i="3"/>
  <c r="K46" i="3"/>
  <c r="J46" i="3"/>
  <c r="I46" i="3"/>
  <c r="H46" i="3"/>
  <c r="G46" i="3"/>
  <c r="F46" i="3"/>
  <c r="E46" i="3"/>
  <c r="D46" i="3"/>
  <c r="C46" i="3"/>
  <c r="M45" i="3"/>
  <c r="L45" i="3"/>
  <c r="K45" i="3"/>
  <c r="J45" i="3"/>
  <c r="I45" i="3"/>
  <c r="H45" i="3"/>
  <c r="G45" i="3"/>
  <c r="F45" i="3"/>
  <c r="E45" i="3"/>
  <c r="D45" i="3"/>
  <c r="C45" i="3"/>
  <c r="M44" i="3"/>
  <c r="L44" i="3"/>
  <c r="K44" i="3"/>
  <c r="J44" i="3"/>
  <c r="I44" i="3"/>
  <c r="H44" i="3"/>
  <c r="G44" i="3"/>
  <c r="F44" i="3"/>
  <c r="E44" i="3"/>
  <c r="D44" i="3"/>
  <c r="C44" i="3"/>
  <c r="M43" i="3"/>
  <c r="L43" i="3"/>
  <c r="K43" i="3"/>
  <c r="J43" i="3"/>
  <c r="I43" i="3"/>
  <c r="H43" i="3"/>
  <c r="G43" i="3"/>
  <c r="F43" i="3"/>
  <c r="E43" i="3"/>
  <c r="D43" i="3"/>
  <c r="C43" i="3"/>
  <c r="M42" i="3"/>
  <c r="L42" i="3"/>
  <c r="K42" i="3"/>
  <c r="J42" i="3"/>
  <c r="I42" i="3"/>
  <c r="H42" i="3"/>
  <c r="G42" i="3"/>
  <c r="F42" i="3"/>
  <c r="E42" i="3"/>
  <c r="D42" i="3"/>
  <c r="C42" i="3"/>
  <c r="K17" i="2" l="1"/>
  <c r="J17" i="2"/>
  <c r="I17" i="2"/>
  <c r="H17" i="2"/>
  <c r="G17" i="2"/>
  <c r="D17" i="2"/>
  <c r="C17" i="2"/>
  <c r="M51" i="2"/>
  <c r="L51" i="2"/>
  <c r="K51" i="2"/>
  <c r="J51" i="2"/>
  <c r="I51" i="2"/>
  <c r="H51" i="2"/>
  <c r="G51" i="2"/>
  <c r="F51" i="2"/>
  <c r="E51" i="2"/>
  <c r="D51" i="2"/>
  <c r="C51" i="2"/>
  <c r="M34" i="2"/>
  <c r="L34" i="2"/>
  <c r="K34" i="2"/>
  <c r="J34" i="2"/>
  <c r="I34" i="2"/>
  <c r="H34" i="2"/>
  <c r="G34" i="2"/>
  <c r="F34" i="2"/>
  <c r="E34" i="2"/>
  <c r="D34" i="2"/>
  <c r="C34" i="2"/>
  <c r="C69" i="3"/>
  <c r="D69" i="3"/>
  <c r="E69" i="3"/>
  <c r="F69" i="3"/>
  <c r="G69" i="3"/>
  <c r="H69" i="3"/>
  <c r="I69" i="3"/>
  <c r="J69" i="3"/>
  <c r="K69" i="3"/>
  <c r="L69" i="3"/>
  <c r="M69" i="3"/>
  <c r="M17" i="2"/>
  <c r="L17" i="2"/>
  <c r="F17" i="2"/>
  <c r="E17" i="2"/>
  <c r="M16" i="2"/>
  <c r="L16" i="2"/>
  <c r="K16" i="2"/>
  <c r="J16" i="2"/>
  <c r="I16" i="2"/>
  <c r="H16" i="2"/>
  <c r="G16" i="2"/>
  <c r="F16" i="2"/>
  <c r="E16" i="2"/>
  <c r="D16" i="2"/>
  <c r="M15" i="2"/>
  <c r="L15" i="2"/>
  <c r="K15" i="2"/>
  <c r="J15" i="2"/>
  <c r="I15" i="2"/>
  <c r="F15" i="2"/>
  <c r="E15" i="2"/>
  <c r="D15" i="2"/>
  <c r="M14" i="2"/>
  <c r="J14" i="2"/>
  <c r="I14" i="2"/>
  <c r="H14" i="2"/>
  <c r="G14" i="2"/>
  <c r="F14" i="2"/>
  <c r="E14" i="2"/>
  <c r="D14" i="2"/>
  <c r="C14" i="2"/>
  <c r="M13" i="2"/>
  <c r="L13" i="2"/>
  <c r="K13" i="2"/>
  <c r="J13" i="2"/>
  <c r="I13" i="2"/>
  <c r="F13" i="2"/>
  <c r="E13" i="2"/>
  <c r="D13" i="2"/>
  <c r="C52" i="3"/>
  <c r="M12" i="2"/>
  <c r="L12" i="2"/>
  <c r="J12" i="2"/>
  <c r="I12" i="2"/>
  <c r="H12" i="2"/>
  <c r="F12" i="2"/>
  <c r="E12" i="2"/>
  <c r="D12" i="2"/>
  <c r="C12" i="2"/>
  <c r="M11" i="2"/>
  <c r="L11" i="2"/>
  <c r="J11" i="2"/>
  <c r="F11" i="2"/>
  <c r="E11" i="2"/>
  <c r="M10" i="2"/>
  <c r="K52" i="3"/>
  <c r="K10" i="2"/>
  <c r="J10" i="2"/>
  <c r="I10" i="2"/>
  <c r="F10" i="2"/>
  <c r="E10" i="2"/>
  <c r="M9" i="2"/>
  <c r="L52" i="3"/>
  <c r="K9" i="2"/>
  <c r="J9" i="2"/>
  <c r="I9" i="2"/>
  <c r="H9" i="2"/>
  <c r="G52" i="3"/>
  <c r="F9" i="2"/>
  <c r="E9" i="2"/>
  <c r="M52" i="3"/>
  <c r="M8" i="2"/>
  <c r="H52" i="3"/>
  <c r="F8" i="2"/>
  <c r="E8" i="2"/>
  <c r="D8" i="2"/>
  <c r="M86" i="3"/>
  <c r="L86" i="3"/>
  <c r="K86" i="3"/>
  <c r="J86" i="3"/>
  <c r="I86" i="3"/>
  <c r="H86" i="3"/>
  <c r="G86" i="3"/>
  <c r="F86" i="3"/>
  <c r="E86" i="3"/>
  <c r="D86" i="3"/>
  <c r="C86" i="3"/>
  <c r="B85" i="3"/>
  <c r="B84" i="3"/>
  <c r="B83" i="3"/>
  <c r="B82" i="3"/>
  <c r="B81" i="3"/>
  <c r="B80" i="3"/>
  <c r="B79" i="3"/>
  <c r="B78" i="3"/>
  <c r="B77" i="3"/>
  <c r="B76" i="3"/>
  <c r="B68" i="3"/>
  <c r="B67" i="3"/>
  <c r="B66" i="3"/>
  <c r="B65" i="3"/>
  <c r="B48" i="3" s="1"/>
  <c r="B64" i="3"/>
  <c r="B47" i="3" s="1"/>
  <c r="B63" i="3"/>
  <c r="B62" i="3"/>
  <c r="B28" i="2" s="1"/>
  <c r="B61" i="3"/>
  <c r="B60" i="3"/>
  <c r="B59" i="3"/>
  <c r="B25" i="2" s="1"/>
  <c r="M35" i="3"/>
  <c r="L35" i="3"/>
  <c r="K35" i="3"/>
  <c r="K35" i="2" s="1"/>
  <c r="J35" i="3"/>
  <c r="J35" i="2" s="1"/>
  <c r="I35" i="3"/>
  <c r="I52" i="2" s="1"/>
  <c r="H35" i="3"/>
  <c r="H52" i="2" s="1"/>
  <c r="G35" i="3"/>
  <c r="G52" i="2" s="1"/>
  <c r="F35" i="3"/>
  <c r="F52" i="2" s="1"/>
  <c r="E35" i="3"/>
  <c r="D35" i="3"/>
  <c r="C35" i="3"/>
  <c r="C35" i="2" s="1"/>
  <c r="B34" i="3"/>
  <c r="M18" i="3"/>
  <c r="L18" i="3"/>
  <c r="K18" i="3"/>
  <c r="J18" i="3"/>
  <c r="I18" i="3"/>
  <c r="H18" i="3"/>
  <c r="G18" i="3"/>
  <c r="F18" i="3"/>
  <c r="E18" i="3"/>
  <c r="D18" i="3"/>
  <c r="C18" i="3"/>
  <c r="B17" i="3"/>
  <c r="B33" i="3"/>
  <c r="B50" i="2" s="1"/>
  <c r="B32" i="3"/>
  <c r="B32" i="2" s="1"/>
  <c r="B31" i="3"/>
  <c r="B31" i="2" s="1"/>
  <c r="B30" i="3"/>
  <c r="B29" i="3"/>
  <c r="B46" i="2" s="1"/>
  <c r="B28" i="3"/>
  <c r="B27" i="3"/>
  <c r="B26" i="3"/>
  <c r="B26" i="2" s="1"/>
  <c r="B25" i="3"/>
  <c r="B16" i="3"/>
  <c r="B15" i="3"/>
  <c r="B14" i="3"/>
  <c r="B13" i="3"/>
  <c r="B12" i="3"/>
  <c r="B11" i="3"/>
  <c r="B10" i="3"/>
  <c r="B9" i="3"/>
  <c r="B8" i="3"/>
  <c r="M50" i="2"/>
  <c r="L50" i="2"/>
  <c r="K50" i="2"/>
  <c r="J50" i="2"/>
  <c r="I50" i="2"/>
  <c r="H50" i="2"/>
  <c r="G50" i="2"/>
  <c r="F50" i="2"/>
  <c r="E50" i="2"/>
  <c r="D50" i="2"/>
  <c r="C50" i="2"/>
  <c r="M49" i="2"/>
  <c r="L49" i="2"/>
  <c r="K49" i="2"/>
  <c r="J49" i="2"/>
  <c r="I49" i="2"/>
  <c r="H49" i="2"/>
  <c r="G49" i="2"/>
  <c r="F49" i="2"/>
  <c r="E49" i="2"/>
  <c r="D49" i="2"/>
  <c r="C49" i="2"/>
  <c r="M48" i="2"/>
  <c r="L48" i="2"/>
  <c r="K48" i="2"/>
  <c r="J48" i="2"/>
  <c r="I48" i="2"/>
  <c r="H48" i="2"/>
  <c r="G48" i="2"/>
  <c r="F48" i="2"/>
  <c r="E48" i="2"/>
  <c r="D48" i="2"/>
  <c r="C48" i="2"/>
  <c r="M47" i="2"/>
  <c r="L47" i="2"/>
  <c r="K47" i="2"/>
  <c r="J47" i="2"/>
  <c r="I47" i="2"/>
  <c r="H47" i="2"/>
  <c r="G47" i="2"/>
  <c r="F47" i="2"/>
  <c r="E47" i="2"/>
  <c r="D47" i="2"/>
  <c r="C47" i="2"/>
  <c r="M46" i="2"/>
  <c r="L46" i="2"/>
  <c r="K46" i="2"/>
  <c r="J46" i="2"/>
  <c r="I46" i="2"/>
  <c r="H46" i="2"/>
  <c r="G46" i="2"/>
  <c r="F46" i="2"/>
  <c r="E46" i="2"/>
  <c r="D46" i="2"/>
  <c r="C46" i="2"/>
  <c r="M45" i="2"/>
  <c r="L45" i="2"/>
  <c r="K45" i="2"/>
  <c r="J45" i="2"/>
  <c r="I45" i="2"/>
  <c r="H45" i="2"/>
  <c r="G45" i="2"/>
  <c r="F45" i="2"/>
  <c r="E45" i="2"/>
  <c r="D45" i="2"/>
  <c r="C45" i="2"/>
  <c r="M44" i="2"/>
  <c r="L44" i="2"/>
  <c r="K44" i="2"/>
  <c r="J44" i="2"/>
  <c r="I44" i="2"/>
  <c r="H44" i="2"/>
  <c r="G44" i="2"/>
  <c r="F44" i="2"/>
  <c r="E44" i="2"/>
  <c r="D44" i="2"/>
  <c r="C44" i="2"/>
  <c r="M43" i="2"/>
  <c r="L43" i="2"/>
  <c r="K43" i="2"/>
  <c r="J43" i="2"/>
  <c r="I43" i="2"/>
  <c r="H43" i="2"/>
  <c r="G43" i="2"/>
  <c r="F43" i="2"/>
  <c r="E43" i="2"/>
  <c r="D43" i="2"/>
  <c r="C43" i="2"/>
  <c r="M42" i="2"/>
  <c r="L42" i="2"/>
  <c r="K42" i="2"/>
  <c r="J42" i="2"/>
  <c r="I42" i="2"/>
  <c r="H42" i="2"/>
  <c r="G42" i="2"/>
  <c r="F42" i="2"/>
  <c r="E42" i="2"/>
  <c r="D42" i="2"/>
  <c r="C42" i="2"/>
  <c r="M33" i="2"/>
  <c r="L33" i="2"/>
  <c r="K33" i="2"/>
  <c r="J33" i="2"/>
  <c r="I33" i="2"/>
  <c r="H33" i="2"/>
  <c r="G33" i="2"/>
  <c r="F33" i="2"/>
  <c r="E33" i="2"/>
  <c r="D33" i="2"/>
  <c r="C33" i="2"/>
  <c r="M32" i="2"/>
  <c r="L32" i="2"/>
  <c r="K32" i="2"/>
  <c r="J32" i="2"/>
  <c r="I32" i="2"/>
  <c r="H32" i="2"/>
  <c r="G32" i="2"/>
  <c r="F32" i="2"/>
  <c r="E32" i="2"/>
  <c r="D32" i="2"/>
  <c r="C32" i="2"/>
  <c r="M31" i="2"/>
  <c r="L31" i="2"/>
  <c r="K31" i="2"/>
  <c r="J31" i="2"/>
  <c r="I31" i="2"/>
  <c r="H31" i="2"/>
  <c r="G31" i="2"/>
  <c r="F31" i="2"/>
  <c r="E31" i="2"/>
  <c r="D31" i="2"/>
  <c r="C31" i="2"/>
  <c r="M30" i="2"/>
  <c r="L30" i="2"/>
  <c r="K30" i="2"/>
  <c r="J30" i="2"/>
  <c r="I30" i="2"/>
  <c r="H30" i="2"/>
  <c r="G30" i="2"/>
  <c r="F30" i="2"/>
  <c r="E30" i="2"/>
  <c r="D30" i="2"/>
  <c r="C30" i="2"/>
  <c r="M29" i="2"/>
  <c r="L29" i="2"/>
  <c r="K29" i="2"/>
  <c r="J29" i="2"/>
  <c r="I29" i="2"/>
  <c r="G29" i="2"/>
  <c r="F29" i="2"/>
  <c r="E29" i="2"/>
  <c r="D29" i="2"/>
  <c r="C29" i="2"/>
  <c r="M28" i="2"/>
  <c r="L28" i="2"/>
  <c r="K28" i="2"/>
  <c r="J28" i="2"/>
  <c r="I28" i="2"/>
  <c r="H28" i="2"/>
  <c r="G28" i="2"/>
  <c r="F28" i="2"/>
  <c r="E28" i="2"/>
  <c r="D28" i="2"/>
  <c r="C28" i="2"/>
  <c r="M27" i="2"/>
  <c r="L27" i="2"/>
  <c r="K27" i="2"/>
  <c r="J27" i="2"/>
  <c r="I27" i="2"/>
  <c r="H27" i="2"/>
  <c r="G27" i="2"/>
  <c r="F27" i="2"/>
  <c r="E27" i="2"/>
  <c r="D27" i="2"/>
  <c r="C27" i="2"/>
  <c r="M26" i="2"/>
  <c r="L26" i="2"/>
  <c r="K26" i="2"/>
  <c r="J26" i="2"/>
  <c r="I26" i="2"/>
  <c r="H26" i="2"/>
  <c r="G26" i="2"/>
  <c r="F26" i="2"/>
  <c r="E26" i="2"/>
  <c r="D26" i="2"/>
  <c r="C26" i="2"/>
  <c r="M25" i="2"/>
  <c r="L25" i="2"/>
  <c r="K25" i="2"/>
  <c r="J25" i="2"/>
  <c r="I25" i="2"/>
  <c r="H25" i="2"/>
  <c r="G25" i="2"/>
  <c r="F25" i="2"/>
  <c r="E25" i="2"/>
  <c r="D25" i="2"/>
  <c r="C25" i="2"/>
  <c r="C16" i="2"/>
  <c r="H15" i="2"/>
  <c r="G15" i="2"/>
  <c r="C15" i="2"/>
  <c r="L14" i="2"/>
  <c r="K14" i="2"/>
  <c r="H13" i="2"/>
  <c r="G13" i="2"/>
  <c r="C13" i="2"/>
  <c r="G12" i="2"/>
  <c r="K11" i="2"/>
  <c r="I11" i="2"/>
  <c r="H11" i="2"/>
  <c r="G11" i="2"/>
  <c r="D11" i="2"/>
  <c r="C11" i="2"/>
  <c r="L10" i="2"/>
  <c r="H10" i="2"/>
  <c r="G10" i="2"/>
  <c r="D10" i="2"/>
  <c r="C10" i="2"/>
  <c r="L9" i="2"/>
  <c r="G9" i="2"/>
  <c r="D9" i="2"/>
  <c r="C9" i="2"/>
  <c r="L8" i="2"/>
  <c r="K8" i="2"/>
  <c r="G8" i="2"/>
  <c r="C8" i="2"/>
  <c r="D52" i="3"/>
  <c r="F52" i="3"/>
  <c r="F18" i="2" s="1"/>
  <c r="K12" i="2"/>
  <c r="H8" i="2"/>
  <c r="I8" i="2"/>
  <c r="J8" i="2"/>
  <c r="B42" i="2"/>
  <c r="B13" i="2" l="1"/>
  <c r="B51" i="2"/>
  <c r="B51" i="3"/>
  <c r="B45" i="3"/>
  <c r="B42" i="3"/>
  <c r="B8" i="2" s="1"/>
  <c r="B46" i="3"/>
  <c r="B43" i="2"/>
  <c r="B48" i="2"/>
  <c r="D18" i="2"/>
  <c r="B49" i="2"/>
  <c r="B27" i="2"/>
  <c r="B86" i="3"/>
  <c r="B49" i="3"/>
  <c r="B15" i="2" s="1"/>
  <c r="B50" i="3"/>
  <c r="B69" i="3"/>
  <c r="M18" i="2"/>
  <c r="C18" i="2"/>
  <c r="K52" i="2"/>
  <c r="B11" i="2"/>
  <c r="D52" i="2"/>
  <c r="L52" i="2"/>
  <c r="K18" i="2"/>
  <c r="E52" i="2"/>
  <c r="M52" i="2"/>
  <c r="L18" i="2"/>
  <c r="M35" i="2"/>
  <c r="E35" i="2"/>
  <c r="J52" i="2"/>
  <c r="C52" i="2"/>
  <c r="L35" i="2"/>
  <c r="D35" i="2"/>
  <c r="G18" i="2"/>
  <c r="B18" i="3"/>
  <c r="B17" i="2"/>
  <c r="B35" i="3"/>
  <c r="I52" i="3"/>
  <c r="I18" i="2" s="1"/>
  <c r="B44" i="2"/>
  <c r="B47" i="2"/>
  <c r="B44" i="3"/>
  <c r="B10" i="2" s="1"/>
  <c r="B34" i="2"/>
  <c r="F35" i="2"/>
  <c r="B12" i="2"/>
  <c r="B33" i="2"/>
  <c r="H18" i="2"/>
  <c r="B30" i="2"/>
  <c r="G35" i="2"/>
  <c r="B16" i="2"/>
  <c r="B45" i="2"/>
  <c r="B43" i="3"/>
  <c r="B9" i="2" s="1"/>
  <c r="B29" i="2"/>
  <c r="B14" i="2"/>
  <c r="H35" i="2"/>
  <c r="E52" i="3"/>
  <c r="E18" i="2" s="1"/>
  <c r="J52" i="3"/>
  <c r="J18" i="2" s="1"/>
  <c r="I35" i="2"/>
  <c r="B52" i="2" l="1"/>
  <c r="B35" i="2"/>
  <c r="B52" i="3"/>
  <c r="B18" i="2" s="1"/>
</calcChain>
</file>

<file path=xl/sharedStrings.xml><?xml version="1.0" encoding="utf-8"?>
<sst xmlns="http://schemas.openxmlformats.org/spreadsheetml/2006/main" count="228" uniqueCount="34">
  <si>
    <t>Gender</t>
  </si>
  <si>
    <t>Total</t>
  </si>
  <si>
    <t>Education</t>
  </si>
  <si>
    <t>Engineering</t>
  </si>
  <si>
    <t>Asian</t>
  </si>
  <si>
    <t>Hispanic</t>
  </si>
  <si>
    <t>Unknown</t>
  </si>
  <si>
    <t>All</t>
  </si>
  <si>
    <t>Total Campus</t>
  </si>
  <si>
    <t>ACES</t>
  </si>
  <si>
    <t>Business</t>
  </si>
  <si>
    <t>FAA</t>
  </si>
  <si>
    <t>LAS</t>
  </si>
  <si>
    <t>Ethnicity</t>
  </si>
  <si>
    <t>Male</t>
  </si>
  <si>
    <t>Female</t>
  </si>
  <si>
    <t>White</t>
  </si>
  <si>
    <t>University of Illinois at Urbana-Champaign</t>
  </si>
  <si>
    <t>Original Cohort</t>
  </si>
  <si>
    <t>Graduated:  Any UIUC College</t>
  </si>
  <si>
    <t>Graduated:  Graduating College Same as Entering College</t>
  </si>
  <si>
    <t>Graduated:  Graduating College Different from Entering College</t>
  </si>
  <si>
    <t>Entering College</t>
  </si>
  <si>
    <t>Non-Res Alien</t>
  </si>
  <si>
    <t>DGS</t>
  </si>
  <si>
    <t>Media</t>
  </si>
  <si>
    <t>AIAN</t>
  </si>
  <si>
    <t>Multi-Race</t>
  </si>
  <si>
    <t>NHPI</t>
  </si>
  <si>
    <t>Black/ African American</t>
  </si>
  <si>
    <t>AHS</t>
  </si>
  <si>
    <t>Adjusted Cohort (less exclusions)</t>
  </si>
  <si>
    <t>Social Work</t>
  </si>
  <si>
    <t>2014 First-Time, Full-Time Six-Year Graduation Rates by College, Race/Ethnicity,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</si>
</sst>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1" quotePrefix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3" borderId="5" xfId="1" applyNumberFormat="1" applyFont="1" applyFill="1" applyBorder="1" applyAlignment="1">
      <alignment horizontal="center"/>
    </xf>
    <xf numFmtId="164" fontId="3" fillId="3" borderId="6" xfId="1" applyNumberFormat="1" applyFont="1" applyFill="1" applyBorder="1" applyAlignment="1">
      <alignment horizontal="center"/>
    </xf>
    <xf numFmtId="164" fontId="3" fillId="3" borderId="7" xfId="1" applyNumberFormat="1" applyFont="1" applyFill="1" applyBorder="1" applyAlignment="1">
      <alignment horizontal="center"/>
    </xf>
    <xf numFmtId="164" fontId="3" fillId="3" borderId="8" xfId="1" applyNumberFormat="1" applyFont="1" applyFill="1" applyBorder="1" applyAlignment="1">
      <alignment horizontal="center"/>
    </xf>
    <xf numFmtId="3" fontId="0" fillId="0" borderId="0" xfId="0" applyNumberFormat="1"/>
    <xf numFmtId="3" fontId="3" fillId="2" borderId="4" xfId="0" applyNumberFormat="1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0" fillId="0" borderId="3" xfId="1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0" fillId="0" borderId="0" xfId="1" quotePrefix="1" applyNumberFormat="1" applyFont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0" xfId="1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3" fillId="3" borderId="5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horizontal="center"/>
    </xf>
    <xf numFmtId="3" fontId="3" fillId="3" borderId="8" xfId="1" applyNumberFormat="1" applyFont="1" applyFill="1" applyBorder="1" applyAlignment="1">
      <alignment horizontal="center"/>
    </xf>
    <xf numFmtId="164" fontId="0" fillId="0" borderId="0" xfId="0" applyNumberFormat="1"/>
    <xf numFmtId="3" fontId="7" fillId="0" borderId="0" xfId="0" applyNumberFormat="1" applyFont="1"/>
    <xf numFmtId="3" fontId="4" fillId="0" borderId="0" xfId="0" applyNumberFormat="1" applyFont="1"/>
    <xf numFmtId="3" fontId="0" fillId="0" borderId="3" xfId="0" applyNumberFormat="1" applyBorder="1"/>
    <xf numFmtId="3" fontId="3" fillId="0" borderId="3" xfId="0" applyNumberFormat="1" applyFont="1" applyBorder="1"/>
    <xf numFmtId="3" fontId="3" fillId="3" borderId="5" xfId="0" applyNumberFormat="1" applyFont="1" applyFill="1" applyBorder="1"/>
    <xf numFmtId="3" fontId="7" fillId="6" borderId="4" xfId="0" applyNumberFormat="1" applyFont="1" applyFill="1" applyBorder="1"/>
    <xf numFmtId="3" fontId="6" fillId="0" borderId="0" xfId="0" applyNumberFormat="1" applyFont="1"/>
    <xf numFmtId="0" fontId="4" fillId="0" borderId="9" xfId="0" applyFont="1" applyBorder="1" applyAlignment="1">
      <alignment horizontal="center" wrapText="1"/>
    </xf>
    <xf numFmtId="3" fontId="6" fillId="0" borderId="0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6" fillId="0" borderId="0" xfId="0" applyFont="1"/>
    <xf numFmtId="164" fontId="0" fillId="0" borderId="0" xfId="1" applyNumberFormat="1" applyFont="1"/>
    <xf numFmtId="0" fontId="4" fillId="0" borderId="0" xfId="0" applyFont="1" applyBorder="1" applyAlignment="1">
      <alignment horizontal="center" wrapText="1"/>
    </xf>
    <xf numFmtId="9" fontId="0" fillId="0" borderId="0" xfId="1" applyFont="1"/>
    <xf numFmtId="0" fontId="5" fillId="0" borderId="0" xfId="0" applyFont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3" fontId="3" fillId="4" borderId="11" xfId="0" applyNumberFormat="1" applyFont="1" applyFill="1" applyBorder="1" applyAlignment="1">
      <alignment horizontal="center"/>
    </xf>
    <xf numFmtId="3" fontId="3" fillId="4" borderId="12" xfId="0" applyNumberFormat="1" applyFont="1" applyFill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workbookViewId="0">
      <selection sqref="A1:M1"/>
    </sheetView>
  </sheetViews>
  <sheetFormatPr defaultRowHeight="12.75" x14ac:dyDescent="0.2"/>
  <cols>
    <col min="1" max="1" width="14.42578125" bestFit="1" customWidth="1"/>
    <col min="2" max="2" width="12.42578125" bestFit="1" customWidth="1"/>
    <col min="5" max="5" width="10.42578125" bestFit="1" customWidth="1"/>
    <col min="6" max="6" width="10" bestFit="1" customWidth="1"/>
    <col min="8" max="8" width="10.85546875" bestFit="1" customWidth="1"/>
    <col min="9" max="10" width="10.85546875" customWidth="1"/>
    <col min="11" max="11" width="10.42578125" bestFit="1" customWidth="1"/>
    <col min="18" max="18" width="9.5703125" bestFit="1" customWidth="1"/>
  </cols>
  <sheetData>
    <row r="1" spans="1:18" ht="15.75" x14ac:dyDescent="0.25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8" x14ac:dyDescent="0.2">
      <c r="A2" s="60" t="s">
        <v>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8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8" x14ac:dyDescent="0.2">
      <c r="A4" s="35" t="s">
        <v>19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8" ht="13.5" thickBot="1" x14ac:dyDescent="0.25">
      <c r="A5" s="3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8" ht="13.5" thickBot="1" x14ac:dyDescent="0.25">
      <c r="A6" s="39" t="s">
        <v>22</v>
      </c>
      <c r="B6" s="5" t="s">
        <v>1</v>
      </c>
      <c r="C6" s="55" t="s">
        <v>13</v>
      </c>
      <c r="D6" s="56"/>
      <c r="E6" s="56"/>
      <c r="F6" s="56"/>
      <c r="G6" s="56"/>
      <c r="H6" s="56"/>
      <c r="I6" s="56"/>
      <c r="J6" s="56"/>
      <c r="K6" s="57"/>
      <c r="L6" s="58" t="s">
        <v>0</v>
      </c>
      <c r="M6" s="59"/>
    </row>
    <row r="7" spans="1:18" ht="38.25" x14ac:dyDescent="0.2">
      <c r="A7" s="36"/>
      <c r="B7" s="4" t="s">
        <v>7</v>
      </c>
      <c r="C7" s="2" t="s">
        <v>26</v>
      </c>
      <c r="D7" s="2" t="s">
        <v>4</v>
      </c>
      <c r="E7" s="52" t="s">
        <v>29</v>
      </c>
      <c r="F7" s="41" t="s">
        <v>5</v>
      </c>
      <c r="G7" s="2" t="s">
        <v>28</v>
      </c>
      <c r="H7" s="2" t="s">
        <v>16</v>
      </c>
      <c r="I7" s="2" t="s">
        <v>27</v>
      </c>
      <c r="J7" s="41" t="s">
        <v>23</v>
      </c>
      <c r="K7" s="3" t="s">
        <v>6</v>
      </c>
      <c r="L7" s="1" t="s">
        <v>14</v>
      </c>
      <c r="M7" s="3" t="s">
        <v>15</v>
      </c>
    </row>
    <row r="8" spans="1:18" x14ac:dyDescent="0.2">
      <c r="A8" s="37" t="s">
        <v>9</v>
      </c>
      <c r="B8" s="6">
        <f>IF(Number!B25&gt;0,Number!B42/Number!B25,"n/a")</f>
        <v>0.84633027522935778</v>
      </c>
      <c r="C8" s="7">
        <f>IF(Number!C25&gt;0,Number!C42/Number!C25,"n/a")</f>
        <v>1</v>
      </c>
      <c r="D8" s="7">
        <f>IF(Number!D25&gt;0,Number!D42/Number!D25,"n/a")</f>
        <v>0.82352941176470584</v>
      </c>
      <c r="E8" s="7">
        <f>IF(Number!E25&gt;0,Number!E42/Number!E25,"n/a")</f>
        <v>0.73333333333333328</v>
      </c>
      <c r="F8" s="8">
        <f>IF(Number!F25&gt;0,Number!F42/Number!F25,"n/a")</f>
        <v>0.77142857142857146</v>
      </c>
      <c r="G8" s="7" t="str">
        <f>IF(Number!G25&gt;0,Number!G42/Number!G25,"n/a")</f>
        <v>n/a</v>
      </c>
      <c r="H8" s="7">
        <f>IF(Number!H25&gt;0,Number!H42/Number!H25,"n/a")</f>
        <v>0.86486486486486491</v>
      </c>
      <c r="I8" s="7">
        <f>IF(Number!I25&gt;0,Number!I42/Number!I25,"n/a")</f>
        <v>0.9285714285714286</v>
      </c>
      <c r="J8" s="7">
        <f>IF(Number!J25&gt;0,Number!J42/Number!J25,"n/a")</f>
        <v>0.86956521739130432</v>
      </c>
      <c r="K8" s="9" t="str">
        <f>IF(Number!K25&gt;0,Number!K42/Number!K25,"n/a")</f>
        <v>n/a</v>
      </c>
      <c r="L8" s="10">
        <f>IF(Number!L25&gt;0,Number!L42/Number!L25,"n/a")</f>
        <v>0.81395348837209303</v>
      </c>
      <c r="M8" s="9">
        <f>IF(Number!M25&gt;0,Number!M42/Number!M25,"n/a")</f>
        <v>0.86742424242424243</v>
      </c>
    </row>
    <row r="9" spans="1:18" x14ac:dyDescent="0.2">
      <c r="A9" s="37" t="s">
        <v>30</v>
      </c>
      <c r="B9" s="6">
        <f>IF(Number!B26&gt;0,Number!B43/Number!B26,"n/a")</f>
        <v>0.90306122448979587</v>
      </c>
      <c r="C9" s="7" t="str">
        <f>IF(Number!C26&gt;0,Number!C43/Number!C26,"n/a")</f>
        <v>n/a</v>
      </c>
      <c r="D9" s="11">
        <f>IF(Number!D26&gt;0,Number!D43/Number!D26,"n/a")</f>
        <v>1</v>
      </c>
      <c r="E9" s="11">
        <f>IF(Number!E26&gt;0,Number!E43/Number!E26,"n/a")</f>
        <v>0.8125</v>
      </c>
      <c r="F9" s="7">
        <f>IF(Number!F26&gt;0,Number!F43/Number!F26,"n/a")</f>
        <v>0.8571428571428571</v>
      </c>
      <c r="G9" s="11">
        <f>IF(Number!G26&gt;0,Number!G43/Number!G26,"n/a")</f>
        <v>1</v>
      </c>
      <c r="H9" s="7">
        <f>IF(Number!H26&gt;0,Number!H43/Number!H26,"n/a")</f>
        <v>0.92241379310344829</v>
      </c>
      <c r="I9" s="7">
        <f>IF(Number!I26&gt;0,Number!I43/Number!I26,"n/a")</f>
        <v>0.8571428571428571</v>
      </c>
      <c r="J9" s="7">
        <f>IF(Number!J26&gt;0,Number!J43/Number!J26,"n/a")</f>
        <v>0.66666666666666663</v>
      </c>
      <c r="K9" s="9" t="str">
        <f>IF(Number!K26&gt;0,Number!K43/Number!K26,"n/a")</f>
        <v>n/a</v>
      </c>
      <c r="L9" s="10">
        <f>IF(Number!L26&gt;0,Number!L43/Number!L26,"n/a")</f>
        <v>0.8214285714285714</v>
      </c>
      <c r="M9" s="9">
        <f>IF(Number!M26&gt;0,Number!M43/Number!M26,"n/a")</f>
        <v>0.93571428571428572</v>
      </c>
    </row>
    <row r="10" spans="1:18" x14ac:dyDescent="0.2">
      <c r="A10" s="37" t="s">
        <v>10</v>
      </c>
      <c r="B10" s="6">
        <f>IF(Number!B27&gt;0,Number!B44/Number!B27,"n/a")</f>
        <v>0.92807017543859649</v>
      </c>
      <c r="C10" s="7">
        <f>IF(Number!C27&gt;0,Number!C44/Number!C27,"n/a")</f>
        <v>1</v>
      </c>
      <c r="D10" s="7">
        <f>IF(Number!D27&gt;0,Number!D44/Number!D27,"n/a")</f>
        <v>0.92372881355932202</v>
      </c>
      <c r="E10" s="7">
        <f>IF(Number!E27&gt;0,Number!E44/Number!E27,"n/a")</f>
        <v>0.76190476190476186</v>
      </c>
      <c r="F10" s="7">
        <f>IF(Number!F27&gt;0,Number!F44/Number!F27,"n/a")</f>
        <v>0.75</v>
      </c>
      <c r="G10" s="7" t="str">
        <f>IF(Number!G27&gt;0,Number!G44/Number!G27,"n/a")</f>
        <v>n/a</v>
      </c>
      <c r="H10" s="7">
        <f>IF(Number!H27&gt;0,Number!H44/Number!H27,"n/a")</f>
        <v>0.97101449275362317</v>
      </c>
      <c r="I10" s="7">
        <f>IF(Number!I27&gt;0,Number!I44/Number!I27,"n/a")</f>
        <v>1</v>
      </c>
      <c r="J10" s="7">
        <f>IF(Number!J27&gt;0,Number!J44/Number!J27,"n/a")</f>
        <v>0.93478260869565222</v>
      </c>
      <c r="K10" s="9">
        <f>IF(Number!K27&gt;0,Number!K44/Number!K27,"n/a")</f>
        <v>1</v>
      </c>
      <c r="L10" s="10">
        <f>IF(Number!L27&gt;0,Number!L44/Number!L27,"n/a")</f>
        <v>0.91482649842271291</v>
      </c>
      <c r="M10" s="9">
        <f>IF(Number!M27&gt;0,Number!M44/Number!M27,"n/a")</f>
        <v>0.94466403162055335</v>
      </c>
    </row>
    <row r="11" spans="1:18" x14ac:dyDescent="0.2">
      <c r="A11" s="37" t="s">
        <v>2</v>
      </c>
      <c r="B11" s="6">
        <f>IF(Number!B28&gt;0,Number!B45/Number!B28,"n/a")</f>
        <v>0.93129770992366412</v>
      </c>
      <c r="C11" s="7" t="str">
        <f>IF(Number!C28&gt;0,Number!C45/Number!C28,"n/a")</f>
        <v>n/a</v>
      </c>
      <c r="D11" s="7">
        <f>IF(Number!D28&gt;0,Number!D45/Number!D28,"n/a")</f>
        <v>0.90909090909090906</v>
      </c>
      <c r="E11" s="7">
        <f>IF(Number!E28&gt;0,Number!E45/Number!E28,"n/a")</f>
        <v>0.5</v>
      </c>
      <c r="F11" s="7">
        <f>IF(Number!F28&gt;0,Number!F45/Number!F28,"n/a")</f>
        <v>0.875</v>
      </c>
      <c r="G11" s="7" t="str">
        <f>IF(Number!G28&gt;0,Number!G45/Number!G28,"n/a")</f>
        <v>n/a</v>
      </c>
      <c r="H11" s="8">
        <f>IF(Number!H28&gt;0,Number!H45/Number!H28,"n/a")</f>
        <v>0.94392523364485981</v>
      </c>
      <c r="I11" s="8">
        <f>IF(Number!I28&gt;0,Number!I45/Number!I28,"n/a")</f>
        <v>1</v>
      </c>
      <c r="J11" s="8">
        <f>IF(Number!J28&gt;0,Number!J45/Number!J28,"n/a")</f>
        <v>1</v>
      </c>
      <c r="K11" s="8" t="str">
        <f>IF(Number!K28&gt;0,Number!K45/Number!K28,"n/a")</f>
        <v>n/a</v>
      </c>
      <c r="L11" s="10">
        <f>IF(Number!L28&gt;0,Number!L45/Number!L28,"n/a")</f>
        <v>1</v>
      </c>
      <c r="M11" s="9">
        <f>IF(Number!M28&gt;0,Number!M45/Number!M28,"n/a")</f>
        <v>0.9285714285714286</v>
      </c>
    </row>
    <row r="12" spans="1:18" x14ac:dyDescent="0.2">
      <c r="A12" s="37" t="s">
        <v>3</v>
      </c>
      <c r="B12" s="6">
        <f>IF(Number!B29&gt;0,Number!B46/Number!B29,"n/a")</f>
        <v>0.87708066581306021</v>
      </c>
      <c r="C12" s="7">
        <f>IF(Number!C29&gt;0,Number!C46/Number!C29,"n/a")</f>
        <v>1</v>
      </c>
      <c r="D12" s="7">
        <f>IF(Number!D29&gt;0,Number!D46/Number!D29,"n/a")</f>
        <v>0.9135802469135802</v>
      </c>
      <c r="E12" s="7">
        <f>IF(Number!E29&gt;0,Number!E46/Number!E29,"n/a")</f>
        <v>0.80952380952380953</v>
      </c>
      <c r="F12" s="7">
        <f>IF(Number!F29&gt;0,Number!F46/Number!F29,"n/a")</f>
        <v>0.82222222222222219</v>
      </c>
      <c r="G12" s="7" t="str">
        <f>IF(Number!G29&gt;0,Number!G46/Number!G29,"n/a")</f>
        <v>n/a</v>
      </c>
      <c r="H12" s="12">
        <f>IF(Number!H29&gt;0,Number!H46/Number!H29,"n/a")</f>
        <v>0.87115666178623719</v>
      </c>
      <c r="I12" s="12">
        <f>IF(Number!I29&gt;0,Number!I46/Number!I29,"n/a")</f>
        <v>0.82499999999999996</v>
      </c>
      <c r="J12" s="12">
        <f>IF(Number!J29&gt;0,Number!J46/Number!J29,"n/a")</f>
        <v>0.86468646864686471</v>
      </c>
      <c r="K12" s="9">
        <f>IF(Number!K29&gt;0,Number!K46/Number!K29,"n/a")</f>
        <v>0.94736842105263153</v>
      </c>
      <c r="L12" s="10">
        <f>IF(Number!L29&gt;0,Number!L46/Number!L29,"n/a")</f>
        <v>0.86371100164203618</v>
      </c>
      <c r="M12" s="9">
        <f>IF(Number!M29&gt;0,Number!M46/Number!M29,"n/a")</f>
        <v>0.92441860465116277</v>
      </c>
    </row>
    <row r="13" spans="1:18" x14ac:dyDescent="0.2">
      <c r="A13" s="37" t="s">
        <v>11</v>
      </c>
      <c r="B13" s="6">
        <f>IF(Number!B30&gt;0,Number!B47/Number!B30,"n/a")</f>
        <v>0.87748344370860931</v>
      </c>
      <c r="C13" s="7" t="str">
        <f>IF(Number!C30&gt;0,Number!C47/Number!C30,"n/a")</f>
        <v>n/a</v>
      </c>
      <c r="D13" s="7">
        <f>IF(Number!D30&gt;0,Number!D47/Number!D30,"n/a")</f>
        <v>0.8214285714285714</v>
      </c>
      <c r="E13" s="7">
        <f>IF(Number!E30&gt;0,Number!E47/Number!E30,"n/a")</f>
        <v>0.83333333333333337</v>
      </c>
      <c r="F13" s="7">
        <f>IF(Number!F30&gt;0,Number!F47/Number!F30,"n/a")</f>
        <v>0.72727272727272729</v>
      </c>
      <c r="G13" s="7">
        <f>IF(Number!G30&gt;0,Number!G47/Number!G30,"n/a")</f>
        <v>0</v>
      </c>
      <c r="H13" s="7">
        <f>IF(Number!H30&gt;0,Number!H47/Number!H30,"n/a")</f>
        <v>0.91925465838509313</v>
      </c>
      <c r="I13" s="7">
        <f>IF(Number!I30&gt;0,Number!I47/Number!I30,"n/a")</f>
        <v>0.8571428571428571</v>
      </c>
      <c r="J13" s="7">
        <f>IF(Number!J30&gt;0,Number!J47/Number!J30,"n/a")</f>
        <v>0.90384615384615385</v>
      </c>
      <c r="K13" s="9">
        <f>IF(Number!K30&gt;0,Number!K47/Number!K30,"n/a")</f>
        <v>1</v>
      </c>
      <c r="L13" s="10">
        <f>IF(Number!L30&gt;0,Number!L47/Number!L30,"n/a")</f>
        <v>0.81746031746031744</v>
      </c>
      <c r="M13" s="9">
        <f>IF(Number!M30&gt;0,Number!M47/Number!M30,"n/a")</f>
        <v>0.92045454545454541</v>
      </c>
      <c r="R13" s="51"/>
    </row>
    <row r="14" spans="1:18" x14ac:dyDescent="0.2">
      <c r="A14" s="37" t="s">
        <v>12</v>
      </c>
      <c r="B14" s="46">
        <f>IF(Number!B31&gt;0,Number!B48/Number!B31,"n/a")</f>
        <v>0.85748792270531404</v>
      </c>
      <c r="C14" s="47">
        <f>IF(Number!C31&gt;0,Number!C48/Number!C31,"n/a")</f>
        <v>1</v>
      </c>
      <c r="D14" s="47">
        <f>IF(Number!D31&gt;0,Number!D48/Number!D31,"n/a")</f>
        <v>0.85494505494505491</v>
      </c>
      <c r="E14" s="47">
        <f>IF(Number!E31&gt;0,Number!E48/Number!E31,"n/a")</f>
        <v>0.77419354838709675</v>
      </c>
      <c r="F14" s="47">
        <f>IF(Number!F31&gt;0,Number!F48/Number!F31,"n/a")</f>
        <v>0.83739837398373984</v>
      </c>
      <c r="G14" s="47">
        <f>IF(Number!G31&gt;0,Number!G48/Number!G31,"n/a")</f>
        <v>0.5</v>
      </c>
      <c r="H14" s="47">
        <f>IF(Number!H31&gt;0,Number!H48/Number!H31,"n/a")</f>
        <v>0.88709677419354838</v>
      </c>
      <c r="I14" s="47">
        <f>IF(Number!I31&gt;0,Number!I48/Number!I31,"n/a")</f>
        <v>0.7931034482758621</v>
      </c>
      <c r="J14" s="47">
        <f>IF(Number!J31&gt;0,Number!J48/Number!J31,"n/a")</f>
        <v>0.85498489425981872</v>
      </c>
      <c r="K14" s="48">
        <f>IF(Number!K31&gt;0,Number!K48/Number!K31,"n/a")</f>
        <v>0.8571428571428571</v>
      </c>
      <c r="L14" s="49">
        <f>IF(Number!L31&gt;0,Number!L48/Number!L31,"n/a")</f>
        <v>0.83026188166828319</v>
      </c>
      <c r="M14" s="48">
        <f>IF(Number!M31&gt;0,Number!M48/Number!M31,"n/a")</f>
        <v>0.88450433108758419</v>
      </c>
      <c r="R14" s="51"/>
    </row>
    <row r="15" spans="1:18" x14ac:dyDescent="0.2">
      <c r="A15" s="37" t="s">
        <v>25</v>
      </c>
      <c r="B15" s="46">
        <f>IF(Number!B32&gt;0,Number!B49/Number!B32,"n/a")</f>
        <v>0.8774193548387097</v>
      </c>
      <c r="C15" s="47" t="str">
        <f>IF(Number!C32&gt;0,Number!C49/Number!C32,"n/a")</f>
        <v>n/a</v>
      </c>
      <c r="D15" s="47">
        <f>IF(Number!D32&gt;0,Number!D49/Number!D32,"n/a")</f>
        <v>0.82352941176470584</v>
      </c>
      <c r="E15" s="47">
        <f>IF(Number!E32&gt;0,Number!E49/Number!E32,"n/a")</f>
        <v>0.83333333333333337</v>
      </c>
      <c r="F15" s="47">
        <f>IF(Number!F32&gt;0,Number!F49/Number!F32,"n/a")</f>
        <v>1</v>
      </c>
      <c r="G15" s="47" t="str">
        <f>IF(Number!G32&gt;0,Number!G49/Number!G32,"n/a")</f>
        <v>n/a</v>
      </c>
      <c r="H15" s="47">
        <f>IF(Number!H32&gt;0,Number!H49/Number!H32,"n/a")</f>
        <v>0.86585365853658536</v>
      </c>
      <c r="I15" s="47">
        <f>IF(Number!I32&gt;0,Number!I49/Number!I32,"n/a")</f>
        <v>0.75</v>
      </c>
      <c r="J15" s="47">
        <f>IF(Number!J32&gt;0,Number!J49/Number!J32,"n/a")</f>
        <v>0.94444444444444442</v>
      </c>
      <c r="K15" s="48">
        <f>IF(Number!K32&gt;0,Number!K49/Number!K32,"n/a")</f>
        <v>1</v>
      </c>
      <c r="L15" s="49">
        <f>IF(Number!L32&gt;0,Number!L49/Number!L32,"n/a")</f>
        <v>0.82222222222222219</v>
      </c>
      <c r="M15" s="48">
        <f>IF(Number!M32&gt;0,Number!M49/Number!M32,"n/a")</f>
        <v>0.9</v>
      </c>
      <c r="R15" s="51"/>
    </row>
    <row r="16" spans="1:18" x14ac:dyDescent="0.2">
      <c r="A16" s="37" t="s">
        <v>24</v>
      </c>
      <c r="B16" s="46">
        <f>IF(Number!B33&gt;0,Number!B50/Number!B33,"n/a")</f>
        <v>0.81700680272108839</v>
      </c>
      <c r="C16" s="47" t="str">
        <f>IF(Number!C33&gt;0,Number!C50/Number!C33,"n/a")</f>
        <v>n/a</v>
      </c>
      <c r="D16" s="47">
        <f>IF(Number!D33&gt;0,Number!D50/Number!D33,"n/a")</f>
        <v>0.82845188284518834</v>
      </c>
      <c r="E16" s="47">
        <f>IF(Number!E33&gt;0,Number!E50/Number!E33,"n/a")</f>
        <v>0.69444444444444442</v>
      </c>
      <c r="F16" s="47">
        <f>IF(Number!F33&gt;0,Number!F50/Number!F33,"n/a")</f>
        <v>0.71904761904761905</v>
      </c>
      <c r="G16" s="47">
        <f>IF(Number!G33&gt;0,Number!G50/Number!G33,"n/a")</f>
        <v>1</v>
      </c>
      <c r="H16" s="47">
        <f>IF(Number!H33&gt;0,Number!H50/Number!H33,"n/a")</f>
        <v>0.84040995607613467</v>
      </c>
      <c r="I16" s="47">
        <f>IF(Number!I33&gt;0,Number!I50/Number!I33,"n/a")</f>
        <v>0.73333333333333328</v>
      </c>
      <c r="J16" s="47">
        <f>IF(Number!J33&gt;0,Number!J50/Number!J33,"n/a")</f>
        <v>0.88151658767772512</v>
      </c>
      <c r="K16" s="48">
        <f>IF(Number!K33&gt;0,Number!K50/Number!K33,"n/a")</f>
        <v>0.88888888888888884</v>
      </c>
      <c r="L16" s="49">
        <f>IF(Number!L33&gt;0,Number!L50/Number!L33,"n/a")</f>
        <v>0.78916372202591278</v>
      </c>
      <c r="M16" s="48">
        <f>IF(Number!M33&gt;0,Number!M50/Number!M33,"n/a")</f>
        <v>0.85507246376811596</v>
      </c>
    </row>
    <row r="17" spans="1:13" x14ac:dyDescent="0.2">
      <c r="A17" s="37" t="s">
        <v>32</v>
      </c>
      <c r="B17" s="46">
        <f>IF(Number!B17&gt;0,Number!B51/Number!B17,"n/a")</f>
        <v>0.76666666666666672</v>
      </c>
      <c r="C17" s="47" t="str">
        <f>IF(Number!C17&gt;0,Number!C51/Number!C17,"n/a")</f>
        <v>n/a</v>
      </c>
      <c r="D17" s="47">
        <f>IF(Number!D17&gt;0,Number!D51/Number!D17,"n/a")</f>
        <v>1</v>
      </c>
      <c r="E17" s="47">
        <f>IF(Number!E17&gt;0,Number!E51/Number!E17,"n/a")</f>
        <v>0.33333333333333331</v>
      </c>
      <c r="F17" s="47">
        <f>IF(Number!F17&gt;0,Number!F51/Number!F17,"n/a")</f>
        <v>1</v>
      </c>
      <c r="G17" s="47" t="str">
        <f>IF(Number!G17&gt;0,Number!G51/Number!G17,"n/a")</f>
        <v>n/a</v>
      </c>
      <c r="H17" s="47">
        <f>IF(Number!H17&gt;0,Number!H51/Number!H17,"n/a")</f>
        <v>0.77777777777777779</v>
      </c>
      <c r="I17" s="47">
        <f>IF(Number!I17&gt;0,Number!I51/Number!I17,"n/a")</f>
        <v>1</v>
      </c>
      <c r="J17" s="47">
        <f>IF(Number!J17&gt;0,Number!J51/Number!J17,"n/a")</f>
        <v>0</v>
      </c>
      <c r="K17" s="48" t="str">
        <f>IF(Number!K17&gt;0,Number!K51/Number!K17,"n/a")</f>
        <v>n/a</v>
      </c>
      <c r="L17" s="49">
        <f>IF(Number!L17&gt;0,Number!L51/Number!L17,"n/a")</f>
        <v>0.5</v>
      </c>
      <c r="M17" s="48">
        <f>IF(Number!M17&gt;0,Number!M51/Number!M17,"n/a")</f>
        <v>0.80769230769230771</v>
      </c>
    </row>
    <row r="18" spans="1:13" ht="13.5" thickBot="1" x14ac:dyDescent="0.25">
      <c r="A18" s="38" t="s">
        <v>8</v>
      </c>
      <c r="B18" s="13">
        <f>IF(Number!B35&gt;0,Number!B52/Number!B35,"n/a")</f>
        <v>0.86203409419242993</v>
      </c>
      <c r="C18" s="14">
        <f>IF(Number!C35&gt;0,Number!C52/Number!C35,"n/a")</f>
        <v>1</v>
      </c>
      <c r="D18" s="14">
        <f>IF(Number!D35&gt;0,Number!D52/Number!D35,"n/a")</f>
        <v>0.87472201630837654</v>
      </c>
      <c r="E18" s="14">
        <f>IF(Number!E35&gt;0,Number!E52/Number!E35,"n/a")</f>
        <v>0.7584269662921348</v>
      </c>
      <c r="F18" s="14">
        <f>IF(Number!F35&gt;0,Number!F52/Number!F35,"n/a")</f>
        <v>0.79166666666666663</v>
      </c>
      <c r="G18" s="14">
        <f>IF(Number!G35&gt;0,Number!G52/Number!G35,"n/a")</f>
        <v>0.6</v>
      </c>
      <c r="H18" s="14">
        <f>IF(Number!H35&gt;0,Number!H52/Number!H35,"n/a")</f>
        <v>0.88279536195549979</v>
      </c>
      <c r="I18" s="14">
        <f>IF(Number!I35&gt;0,Number!I52/Number!I35,"n/a")</f>
        <v>0.81382978723404253</v>
      </c>
      <c r="J18" s="14">
        <f>IF(Number!J35&gt;0,Number!J52/Number!J35,"n/a")</f>
        <v>0.87276154571159281</v>
      </c>
      <c r="K18" s="15">
        <f>IF(Number!K35&gt;0,Number!K52/Number!K35,"n/a")</f>
        <v>0.91304347826086951</v>
      </c>
      <c r="L18" s="16">
        <f>IF(Number!L35&gt;0,Number!L52/Number!L35,"n/a")</f>
        <v>0.83730054930682707</v>
      </c>
      <c r="M18" s="15">
        <f>IF(Number!M35&gt;0,Number!M52/Number!M35,"n/a")</f>
        <v>0.89254598257502415</v>
      </c>
    </row>
    <row r="21" spans="1:13" x14ac:dyDescent="0.2">
      <c r="A21" s="35" t="s">
        <v>20</v>
      </c>
    </row>
    <row r="22" spans="1:13" ht="13.5" thickBot="1" x14ac:dyDescent="0.25"/>
    <row r="23" spans="1:13" ht="13.5" thickBot="1" x14ac:dyDescent="0.25">
      <c r="A23" s="39" t="s">
        <v>22</v>
      </c>
      <c r="B23" s="5" t="s">
        <v>1</v>
      </c>
      <c r="C23" s="55" t="s">
        <v>13</v>
      </c>
      <c r="D23" s="56"/>
      <c r="E23" s="56"/>
      <c r="F23" s="56"/>
      <c r="G23" s="56"/>
      <c r="H23" s="56"/>
      <c r="I23" s="56"/>
      <c r="J23" s="56"/>
      <c r="K23" s="57"/>
      <c r="L23" s="58" t="s">
        <v>0</v>
      </c>
      <c r="M23" s="59"/>
    </row>
    <row r="24" spans="1:13" ht="38.25" x14ac:dyDescent="0.2">
      <c r="A24" s="36"/>
      <c r="B24" s="4" t="s">
        <v>7</v>
      </c>
      <c r="C24" s="2" t="s">
        <v>26</v>
      </c>
      <c r="D24" s="2" t="s">
        <v>4</v>
      </c>
      <c r="E24" s="52" t="s">
        <v>29</v>
      </c>
      <c r="F24" s="41" t="s">
        <v>5</v>
      </c>
      <c r="G24" s="2" t="s">
        <v>28</v>
      </c>
      <c r="H24" s="2" t="s">
        <v>16</v>
      </c>
      <c r="I24" s="2" t="s">
        <v>27</v>
      </c>
      <c r="J24" s="41" t="s">
        <v>23</v>
      </c>
      <c r="K24" s="3" t="s">
        <v>6</v>
      </c>
      <c r="L24" s="1" t="s">
        <v>14</v>
      </c>
      <c r="M24" s="3" t="s">
        <v>15</v>
      </c>
    </row>
    <row r="25" spans="1:13" x14ac:dyDescent="0.2">
      <c r="A25" s="37" t="s">
        <v>9</v>
      </c>
      <c r="B25" s="6">
        <f>IF(Number!B25&gt;0,Number!B59/Number!B25,"n/a")</f>
        <v>0.57110091743119262</v>
      </c>
      <c r="C25" s="7">
        <f>IF(Number!C25&gt;0,Number!C59/Number!C25,"n/a")</f>
        <v>1</v>
      </c>
      <c r="D25" s="7">
        <f>IF(Number!D25&gt;0,Number!D59/Number!D25,"n/a")</f>
        <v>0.49019607843137253</v>
      </c>
      <c r="E25" s="7">
        <f>IF(Number!E25&gt;0,Number!E59/Number!E25,"n/a")</f>
        <v>0.5</v>
      </c>
      <c r="F25" s="8">
        <f>IF(Number!F25&gt;0,Number!F59/Number!F25,"n/a")</f>
        <v>0.48571428571428571</v>
      </c>
      <c r="G25" s="7" t="str">
        <f>IF(Number!G25&gt;0,Number!G59/Number!G25,"n/a")</f>
        <v>n/a</v>
      </c>
      <c r="H25" s="7">
        <f>IF(Number!H25&gt;0,Number!H59/Number!H25,"n/a")</f>
        <v>0.62934362934362931</v>
      </c>
      <c r="I25" s="7">
        <f>IF(Number!I25&gt;0,Number!I59/Number!I25,"n/a")</f>
        <v>0.7142857142857143</v>
      </c>
      <c r="J25" s="7">
        <f>IF(Number!J25&gt;0,Number!J59/Number!J25,"n/a")</f>
        <v>0.39130434782608697</v>
      </c>
      <c r="K25" s="9" t="str">
        <f>IF(Number!K25&gt;0,Number!K59/Number!K25,"n/a")</f>
        <v>n/a</v>
      </c>
      <c r="L25" s="10">
        <f>IF(Number!L25&gt;0,Number!L59/Number!L25,"n/a")</f>
        <v>0.5058139534883721</v>
      </c>
      <c r="M25" s="9">
        <f>IF(Number!M25&gt;0,Number!M59/Number!M25,"n/a")</f>
        <v>0.61363636363636365</v>
      </c>
    </row>
    <row r="26" spans="1:13" x14ac:dyDescent="0.2">
      <c r="A26" s="37" t="s">
        <v>30</v>
      </c>
      <c r="B26" s="6">
        <f>IF(Number!B26&gt;0,Number!B60/Number!B26,"n/a")</f>
        <v>0.78061224489795922</v>
      </c>
      <c r="C26" s="7" t="str">
        <f>IF(Number!C26&gt;0,Number!C60/Number!C26,"n/a")</f>
        <v>n/a</v>
      </c>
      <c r="D26" s="11">
        <f>IF(Number!D26&gt;0,Number!D60/Number!D26,"n/a")</f>
        <v>0.90909090909090906</v>
      </c>
      <c r="E26" s="11">
        <f>IF(Number!E26&gt;0,Number!E60/Number!E26,"n/a")</f>
        <v>0.75</v>
      </c>
      <c r="F26" s="7">
        <f>IF(Number!F26&gt;0,Number!F60/Number!F26,"n/a")</f>
        <v>0.7857142857142857</v>
      </c>
      <c r="G26" s="11">
        <f>IF(Number!G26&gt;0,Number!G60/Number!G26,"n/a")</f>
        <v>1</v>
      </c>
      <c r="H26" s="7">
        <f>IF(Number!H26&gt;0,Number!H60/Number!H26,"n/a")</f>
        <v>0.7931034482758621</v>
      </c>
      <c r="I26" s="7">
        <f>IF(Number!I26&gt;0,Number!I60/Number!I26,"n/a")</f>
        <v>0.7142857142857143</v>
      </c>
      <c r="J26" s="7">
        <f>IF(Number!J26&gt;0,Number!J60/Number!J26,"n/a")</f>
        <v>0.16666666666666666</v>
      </c>
      <c r="K26" s="9" t="str">
        <f>IF(Number!K26&gt;0,Number!K60/Number!K26,"n/a")</f>
        <v>n/a</v>
      </c>
      <c r="L26" s="10">
        <f>IF(Number!L26&gt;0,Number!L60/Number!L26,"n/a")</f>
        <v>0.6607142857142857</v>
      </c>
      <c r="M26" s="9">
        <f>IF(Number!M26&gt;0,Number!M60/Number!M26,"n/a")</f>
        <v>0.82857142857142863</v>
      </c>
    </row>
    <row r="27" spans="1:13" x14ac:dyDescent="0.2">
      <c r="A27" s="37" t="s">
        <v>10</v>
      </c>
      <c r="B27" s="6">
        <f>IF(Number!B27&gt;0,Number!B61/Number!B27,"n/a")</f>
        <v>0.89473684210526316</v>
      </c>
      <c r="C27" s="7">
        <f>IF(Number!C27&gt;0,Number!C61/Number!C27,"n/a")</f>
        <v>1</v>
      </c>
      <c r="D27" s="7">
        <f>IF(Number!D27&gt;0,Number!D61/Number!D27,"n/a")</f>
        <v>0.89830508474576276</v>
      </c>
      <c r="E27" s="7">
        <f>IF(Number!E27&gt;0,Number!E61/Number!E27,"n/a")</f>
        <v>0.76190476190476186</v>
      </c>
      <c r="F27" s="7">
        <f>IF(Number!F27&gt;0,Number!F61/Number!F27,"n/a")</f>
        <v>0.73076923076923073</v>
      </c>
      <c r="G27" s="7" t="str">
        <f>IF(Number!G27&gt;0,Number!G61/Number!G27,"n/a")</f>
        <v>n/a</v>
      </c>
      <c r="H27" s="7">
        <f>IF(Number!H27&gt;0,Number!H61/Number!H27,"n/a")</f>
        <v>0.93478260869565222</v>
      </c>
      <c r="I27" s="7">
        <f>IF(Number!I27&gt;0,Number!I61/Number!I27,"n/a")</f>
        <v>1</v>
      </c>
      <c r="J27" s="7">
        <f>IF(Number!J27&gt;0,Number!J61/Number!J27,"n/a")</f>
        <v>0.88043478260869568</v>
      </c>
      <c r="K27" s="9">
        <f>IF(Number!K27&gt;0,Number!K61/Number!K27,"n/a")</f>
        <v>1</v>
      </c>
      <c r="L27" s="10">
        <f>IF(Number!L27&gt;0,Number!L61/Number!L27,"n/a")</f>
        <v>0.87381703470031546</v>
      </c>
      <c r="M27" s="9">
        <f>IF(Number!M27&gt;0,Number!M61/Number!M27,"n/a")</f>
        <v>0.92094861660079053</v>
      </c>
    </row>
    <row r="28" spans="1:13" x14ac:dyDescent="0.2">
      <c r="A28" s="37" t="s">
        <v>2</v>
      </c>
      <c r="B28" s="6">
        <f>IF(Number!B28&gt;0,Number!B62/Number!B28,"n/a")</f>
        <v>0.67938931297709926</v>
      </c>
      <c r="C28" s="7" t="str">
        <f>IF(Number!C28&gt;0,Number!C62/Number!C28,"n/a")</f>
        <v>n/a</v>
      </c>
      <c r="D28" s="7">
        <f>IF(Number!D28&gt;0,Number!D62/Number!D28,"n/a")</f>
        <v>0.36363636363636365</v>
      </c>
      <c r="E28" s="7">
        <f>IF(Number!E28&gt;0,Number!E62/Number!E28,"n/a")</f>
        <v>0.5</v>
      </c>
      <c r="F28" s="7">
        <f>IF(Number!F28&gt;0,Number!F62/Number!F28,"n/a")</f>
        <v>0.75</v>
      </c>
      <c r="G28" s="7" t="str">
        <f>IF(Number!G28&gt;0,Number!G62/Number!G28,"n/a")</f>
        <v>n/a</v>
      </c>
      <c r="H28" s="7">
        <f>IF(Number!H28&gt;0,Number!H62/Number!H28,"n/a")</f>
        <v>0.71028037383177567</v>
      </c>
      <c r="I28" s="7">
        <f>IF(Number!I28&gt;0,Number!I62/Number!I28,"n/a")</f>
        <v>1</v>
      </c>
      <c r="J28" s="7">
        <f>IF(Number!J28&gt;0,Number!J62/Number!J28,"n/a")</f>
        <v>0</v>
      </c>
      <c r="K28" s="8" t="str">
        <f>IF(Number!K28&gt;0,Number!K62/Number!K28,"n/a")</f>
        <v>n/a</v>
      </c>
      <c r="L28" s="10">
        <f>IF(Number!L28&gt;0,Number!L62/Number!L28,"n/a")</f>
        <v>0.4</v>
      </c>
      <c r="M28" s="9">
        <f>IF(Number!M28&gt;0,Number!M62/Number!M28,"n/a")</f>
        <v>0.69047619047619047</v>
      </c>
    </row>
    <row r="29" spans="1:13" x14ac:dyDescent="0.2">
      <c r="A29" s="37" t="s">
        <v>3</v>
      </c>
      <c r="B29" s="6">
        <f>IF(Number!B29&gt;0,Number!B63/Number!B29,"n/a")</f>
        <v>0.8130601792573624</v>
      </c>
      <c r="C29" s="7">
        <f>IF(Number!C29&gt;0,Number!C63/Number!C29,"n/a")</f>
        <v>1</v>
      </c>
      <c r="D29" s="7">
        <f>IF(Number!D29&gt;0,Number!D63/Number!D29,"n/a")</f>
        <v>0.85679012345679018</v>
      </c>
      <c r="E29" s="7">
        <f>IF(Number!E29&gt;0,Number!E63/Number!E29,"n/a")</f>
        <v>0.76190476190476186</v>
      </c>
      <c r="F29" s="7">
        <f>IF(Number!F29&gt;0,Number!F63/Number!F29,"n/a")</f>
        <v>0.71111111111111114</v>
      </c>
      <c r="G29" s="7" t="str">
        <f>IF(Number!G29&gt;0,Number!G63/Number!G29,"n/a")</f>
        <v>n/a</v>
      </c>
      <c r="H29" s="11">
        <f>IF(Number!H29&gt;0,Number!H63/Number!H29,"n/a")</f>
        <v>0.79941434846266468</v>
      </c>
      <c r="I29" s="11">
        <f>IF(Number!I29&gt;0,Number!I63/Number!I29,"n/a")</f>
        <v>0.8</v>
      </c>
      <c r="J29" s="11">
        <f>IF(Number!J29&gt;0,Number!J63/Number!J29,"n/a")</f>
        <v>0.81848184818481851</v>
      </c>
      <c r="K29" s="9">
        <f>IF(Number!K29&gt;0,Number!K63/Number!K29,"n/a")</f>
        <v>0.84210526315789469</v>
      </c>
      <c r="L29" s="10">
        <f>IF(Number!L29&gt;0,Number!L63/Number!L29,"n/a")</f>
        <v>0.80870279146141211</v>
      </c>
      <c r="M29" s="9">
        <f>IF(Number!M29&gt;0,Number!M63/Number!M29,"n/a")</f>
        <v>0.82848837209302328</v>
      </c>
    </row>
    <row r="30" spans="1:13" x14ac:dyDescent="0.2">
      <c r="A30" s="37" t="s">
        <v>11</v>
      </c>
      <c r="B30" s="6">
        <f>IF(Number!B30&gt;0,Number!B64/Number!B30,"n/a")</f>
        <v>0.76490066225165565</v>
      </c>
      <c r="C30" s="7" t="str">
        <f>IF(Number!C30&gt;0,Number!C64/Number!C30,"n/a")</f>
        <v>n/a</v>
      </c>
      <c r="D30" s="7">
        <f>IF(Number!D30&gt;0,Number!D64/Number!D30,"n/a")</f>
        <v>0.6428571428571429</v>
      </c>
      <c r="E30" s="7">
        <f>IF(Number!E30&gt;0,Number!E64/Number!E30,"n/a")</f>
        <v>0.77777777777777779</v>
      </c>
      <c r="F30" s="7">
        <f>IF(Number!F30&gt;0,Number!F64/Number!F30,"n/a")</f>
        <v>0.63636363636363635</v>
      </c>
      <c r="G30" s="7">
        <f>IF(Number!G30&gt;0,Number!G64/Number!G30,"n/a")</f>
        <v>0</v>
      </c>
      <c r="H30" s="11">
        <f>IF(Number!H30&gt;0,Number!H64/Number!H30,"n/a")</f>
        <v>0.80124223602484468</v>
      </c>
      <c r="I30" s="11">
        <f>IF(Number!I30&gt;0,Number!I64/Number!I30,"n/a")</f>
        <v>0.8571428571428571</v>
      </c>
      <c r="J30" s="11">
        <f>IF(Number!J30&gt;0,Number!J64/Number!J30,"n/a")</f>
        <v>0.78846153846153844</v>
      </c>
      <c r="K30" s="9">
        <f>IF(Number!K30&gt;0,Number!K64/Number!K30,"n/a")</f>
        <v>1</v>
      </c>
      <c r="L30" s="10">
        <f>IF(Number!L30&gt;0,Number!L64/Number!L30,"n/a")</f>
        <v>0.69841269841269837</v>
      </c>
      <c r="M30" s="9">
        <f>IF(Number!M30&gt;0,Number!M64/Number!M30,"n/a")</f>
        <v>0.8125</v>
      </c>
    </row>
    <row r="31" spans="1:13" x14ac:dyDescent="0.2">
      <c r="A31" s="37" t="s">
        <v>12</v>
      </c>
      <c r="B31" s="46">
        <f>IF(Number!B31&gt;0,Number!B65/Number!B31,"n/a")</f>
        <v>0.69903381642512075</v>
      </c>
      <c r="C31" s="47">
        <f>IF(Number!C31&gt;0,Number!C65/Number!C31,"n/a")</f>
        <v>0.66666666666666663</v>
      </c>
      <c r="D31" s="47">
        <f>IF(Number!D31&gt;0,Number!D65/Number!D31,"n/a")</f>
        <v>0.72747252747252744</v>
      </c>
      <c r="E31" s="47">
        <f>IF(Number!E31&gt;0,Number!E65/Number!E31,"n/a")</f>
        <v>0.49032258064516127</v>
      </c>
      <c r="F31" s="47">
        <f>IF(Number!F31&gt;0,Number!F65/Number!F31,"n/a")</f>
        <v>0.64634146341463417</v>
      </c>
      <c r="G31" s="47">
        <f>IF(Number!G31&gt;0,Number!G65/Number!G31,"n/a")</f>
        <v>0.5</v>
      </c>
      <c r="H31" s="47">
        <f>IF(Number!H31&gt;0,Number!H65/Number!H31,"n/a")</f>
        <v>0.75434243176178661</v>
      </c>
      <c r="I31" s="47">
        <f>IF(Number!I31&gt;0,Number!I65/Number!I31,"n/a")</f>
        <v>0.68965517241379315</v>
      </c>
      <c r="J31" s="47">
        <f>IF(Number!J31&gt;0,Number!J65/Number!J31,"n/a")</f>
        <v>0.66465256797583083</v>
      </c>
      <c r="K31" s="48">
        <f>IF(Number!K31&gt;0,Number!K65/Number!K31,"n/a")</f>
        <v>0.7142857142857143</v>
      </c>
      <c r="L31" s="49">
        <f>IF(Number!L31&gt;0,Number!L65/Number!L31,"n/a")</f>
        <v>0.70029097963142584</v>
      </c>
      <c r="M31" s="48">
        <f>IF(Number!M31&gt;0,Number!M65/Number!M31,"n/a")</f>
        <v>0.69778633301251203</v>
      </c>
    </row>
    <row r="32" spans="1:13" x14ac:dyDescent="0.2">
      <c r="A32" s="37" t="s">
        <v>25</v>
      </c>
      <c r="B32" s="46">
        <f>IF(Number!B32&gt;0,Number!B66/Number!B32,"n/a")</f>
        <v>0.7290322580645161</v>
      </c>
      <c r="C32" s="47" t="str">
        <f>IF(Number!C32&gt;0,Number!C66/Number!C32,"n/a")</f>
        <v>n/a</v>
      </c>
      <c r="D32" s="47">
        <f>IF(Number!D32&gt;0,Number!D66/Number!D32,"n/a")</f>
        <v>0.6470588235294118</v>
      </c>
      <c r="E32" s="47">
        <f>IF(Number!E32&gt;0,Number!E66/Number!E32,"n/a")</f>
        <v>0.61111111111111116</v>
      </c>
      <c r="F32" s="47">
        <f>IF(Number!F32&gt;0,Number!F66/Number!F32,"n/a")</f>
        <v>0.8</v>
      </c>
      <c r="G32" s="47" t="str">
        <f>IF(Number!G32&gt;0,Number!G66/Number!G32,"n/a")</f>
        <v>n/a</v>
      </c>
      <c r="H32" s="47">
        <f>IF(Number!H32&gt;0,Number!H66/Number!H32,"n/a")</f>
        <v>0.73170731707317072</v>
      </c>
      <c r="I32" s="47">
        <f>IF(Number!I32&gt;0,Number!I66/Number!I32,"n/a")</f>
        <v>0.5</v>
      </c>
      <c r="J32" s="47">
        <f>IF(Number!J32&gt;0,Number!J66/Number!J32,"n/a")</f>
        <v>0.88888888888888884</v>
      </c>
      <c r="K32" s="48">
        <f>IF(Number!K32&gt;0,Number!K66/Number!K32,"n/a")</f>
        <v>1</v>
      </c>
      <c r="L32" s="49">
        <f>IF(Number!L32&gt;0,Number!L66/Number!L32,"n/a")</f>
        <v>0.64444444444444449</v>
      </c>
      <c r="M32" s="48">
        <f>IF(Number!M32&gt;0,Number!M66/Number!M32,"n/a")</f>
        <v>0.76363636363636367</v>
      </c>
    </row>
    <row r="33" spans="1:13" x14ac:dyDescent="0.2">
      <c r="A33" s="37" t="s">
        <v>24</v>
      </c>
      <c r="B33" s="46">
        <f>IF(Number!B33&gt;0,Number!B67/Number!B33,"n/a")</f>
        <v>0</v>
      </c>
      <c r="C33" s="47" t="str">
        <f>IF(Number!C33&gt;0,Number!C67/Number!C33,"n/a")</f>
        <v>n/a</v>
      </c>
      <c r="D33" s="47">
        <f>IF(Number!D33&gt;0,Number!D67/Number!D33,"n/a")</f>
        <v>0</v>
      </c>
      <c r="E33" s="47">
        <f>IF(Number!E33&gt;0,Number!E67/Number!E33,"n/a")</f>
        <v>0</v>
      </c>
      <c r="F33" s="47">
        <f>IF(Number!F33&gt;0,Number!F67/Number!F33,"n/a")</f>
        <v>0</v>
      </c>
      <c r="G33" s="47">
        <f>IF(Number!G33&gt;0,Number!G67/Number!G33,"n/a")</f>
        <v>0</v>
      </c>
      <c r="H33" s="47">
        <f>IF(Number!H33&gt;0,Number!H67/Number!H33,"n/a")</f>
        <v>0</v>
      </c>
      <c r="I33" s="47">
        <f>IF(Number!I33&gt;0,Number!I67/Number!I33,"n/a")</f>
        <v>0</v>
      </c>
      <c r="J33" s="47">
        <f>IF(Number!J33&gt;0,Number!J67/Number!J33,"n/a")</f>
        <v>0</v>
      </c>
      <c r="K33" s="48">
        <f>IF(Number!K33&gt;0,Number!K67/Number!K33,"n/a")</f>
        <v>0</v>
      </c>
      <c r="L33" s="49">
        <f>IF(Number!L33&gt;0,Number!L67/Number!L33,"n/a")</f>
        <v>0</v>
      </c>
      <c r="M33" s="48">
        <f>IF(Number!M33&gt;0,Number!M67/Number!M33,"n/a")</f>
        <v>0</v>
      </c>
    </row>
    <row r="34" spans="1:13" x14ac:dyDescent="0.2">
      <c r="A34" s="37" t="s">
        <v>32</v>
      </c>
      <c r="B34" s="46">
        <f>IF(Number!B34&gt;0,Number!B68/Number!B34,"n/a")</f>
        <v>0.56666666666666665</v>
      </c>
      <c r="C34" s="47" t="str">
        <f>IF(Number!C34&gt;0,Number!C68/Number!C34,"n/a")</f>
        <v>n/a</v>
      </c>
      <c r="D34" s="47">
        <f>IF(Number!D34&gt;0,Number!D68/Number!D34,"n/a")</f>
        <v>1</v>
      </c>
      <c r="E34" s="47">
        <f>IF(Number!E34&gt;0,Number!E68/Number!E34,"n/a")</f>
        <v>0.33333333333333331</v>
      </c>
      <c r="F34" s="47">
        <f>IF(Number!F34&gt;0,Number!F68/Number!F34,"n/a")</f>
        <v>1</v>
      </c>
      <c r="G34" s="47" t="str">
        <f>IF(Number!G34&gt;0,Number!G68/Number!G34,"n/a")</f>
        <v>n/a</v>
      </c>
      <c r="H34" s="47">
        <f>IF(Number!H34&gt;0,Number!H68/Number!H34,"n/a")</f>
        <v>0.44444444444444442</v>
      </c>
      <c r="I34" s="47">
        <f>IF(Number!I34&gt;0,Number!I68/Number!I34,"n/a")</f>
        <v>1</v>
      </c>
      <c r="J34" s="47">
        <f>IF(Number!J34&gt;0,Number!J68/Number!J34,"n/a")</f>
        <v>0</v>
      </c>
      <c r="K34" s="48" t="str">
        <f>IF(Number!K34&gt;0,Number!K68/Number!K34,"n/a")</f>
        <v>n/a</v>
      </c>
      <c r="L34" s="49">
        <f>IF(Number!L34&gt;0,Number!L68/Number!L34,"n/a")</f>
        <v>0.25</v>
      </c>
      <c r="M34" s="48">
        <f>IF(Number!M34&gt;0,Number!M68/Number!M34,"n/a")</f>
        <v>0.61538461538461542</v>
      </c>
    </row>
    <row r="35" spans="1:13" ht="13.5" thickBot="1" x14ac:dyDescent="0.25">
      <c r="A35" s="38" t="s">
        <v>8</v>
      </c>
      <c r="B35" s="13">
        <f>IF(Number!B35&gt;0,Number!B69/Number!B35,"n/a")</f>
        <v>0.58928055475296159</v>
      </c>
      <c r="C35" s="14">
        <f>IF(Number!C35&gt;0,Number!C69/Number!C35,"n/a")</f>
        <v>0.83333333333333337</v>
      </c>
      <c r="D35" s="14">
        <f>IF(Number!D35&gt;0,Number!D69/Number!D35,"n/a")</f>
        <v>0.64121571534469979</v>
      </c>
      <c r="E35" s="14">
        <f>IF(Number!E35&gt;0,Number!E69/Number!E35,"n/a")</f>
        <v>0.4550561797752809</v>
      </c>
      <c r="F35" s="14">
        <f>IF(Number!F35&gt;0,Number!F69/Number!F35,"n/a")</f>
        <v>0.47499999999999998</v>
      </c>
      <c r="G35" s="14">
        <f>IF(Number!G35&gt;0,Number!G69/Number!G35,"n/a")</f>
        <v>0.4</v>
      </c>
      <c r="H35" s="14">
        <f>IF(Number!H35&gt;0,Number!H69/Number!H35,"n/a")</f>
        <v>0.60795988718270133</v>
      </c>
      <c r="I35" s="14">
        <f>IF(Number!I35&gt;0,Number!I69/Number!I35,"n/a")</f>
        <v>0.57446808510638303</v>
      </c>
      <c r="J35" s="14">
        <f>IF(Number!J35&gt;0,Number!J69/Number!J35,"n/a")</f>
        <v>0.58906691800188504</v>
      </c>
      <c r="K35" s="15">
        <f>IF(Number!K35&gt;0,Number!K69/Number!K35,"n/a")</f>
        <v>0.65217391304347827</v>
      </c>
      <c r="L35" s="16">
        <f>IF(Number!L35&gt;0,Number!L69/Number!L35,"n/a")</f>
        <v>0.58278838608422701</v>
      </c>
      <c r="M35" s="15">
        <f>IF(Number!M35&gt;0,Number!M69/Number!M35,"n/a")</f>
        <v>0.59728944820909968</v>
      </c>
    </row>
    <row r="38" spans="1:13" x14ac:dyDescent="0.2">
      <c r="A38" s="35" t="s">
        <v>21</v>
      </c>
    </row>
    <row r="39" spans="1:13" ht="13.5" thickBot="1" x14ac:dyDescent="0.25"/>
    <row r="40" spans="1:13" ht="13.5" thickBot="1" x14ac:dyDescent="0.25">
      <c r="A40" s="39" t="s">
        <v>22</v>
      </c>
      <c r="B40" s="5" t="s">
        <v>1</v>
      </c>
      <c r="C40" s="55" t="s">
        <v>13</v>
      </c>
      <c r="D40" s="56"/>
      <c r="E40" s="56"/>
      <c r="F40" s="56"/>
      <c r="G40" s="56"/>
      <c r="H40" s="56"/>
      <c r="I40" s="56"/>
      <c r="J40" s="56"/>
      <c r="K40" s="57"/>
      <c r="L40" s="58" t="s">
        <v>0</v>
      </c>
      <c r="M40" s="59"/>
    </row>
    <row r="41" spans="1:13" ht="38.25" x14ac:dyDescent="0.2">
      <c r="A41" s="36"/>
      <c r="B41" s="4" t="s">
        <v>7</v>
      </c>
      <c r="C41" s="2" t="s">
        <v>26</v>
      </c>
      <c r="D41" s="2" t="s">
        <v>4</v>
      </c>
      <c r="E41" s="52" t="s">
        <v>29</v>
      </c>
      <c r="F41" s="41" t="s">
        <v>5</v>
      </c>
      <c r="G41" s="2" t="s">
        <v>28</v>
      </c>
      <c r="H41" s="2" t="s">
        <v>16</v>
      </c>
      <c r="I41" s="2" t="s">
        <v>27</v>
      </c>
      <c r="J41" s="41" t="s">
        <v>23</v>
      </c>
      <c r="K41" s="3" t="s">
        <v>6</v>
      </c>
      <c r="L41" s="1" t="s">
        <v>14</v>
      </c>
      <c r="M41" s="3" t="s">
        <v>15</v>
      </c>
    </row>
    <row r="42" spans="1:13" x14ac:dyDescent="0.2">
      <c r="A42" s="37" t="s">
        <v>9</v>
      </c>
      <c r="B42" s="6">
        <f>IF(Number!B25&gt;0,Number!B76/Number!B25,"n/a")</f>
        <v>0.27522935779816515</v>
      </c>
      <c r="C42" s="7">
        <f>IF(Number!C25&gt;0,Number!C76/Number!C25,"n/a")</f>
        <v>0</v>
      </c>
      <c r="D42" s="7">
        <f>IF(Number!D25&gt;0,Number!D76/Number!D25,"n/a")</f>
        <v>0.33333333333333331</v>
      </c>
      <c r="E42" s="7">
        <f>IF(Number!E25&gt;0,Number!E76/Number!E25,"n/a")</f>
        <v>0.23333333333333334</v>
      </c>
      <c r="F42" s="8">
        <f>IF(Number!F25&gt;0,Number!F76/Number!F25,"n/a")</f>
        <v>0.2857142857142857</v>
      </c>
      <c r="G42" s="7" t="str">
        <f>IF(Number!G25&gt;0,Number!G76/Number!G25,"n/a")</f>
        <v>n/a</v>
      </c>
      <c r="H42" s="7">
        <f>IF(Number!H25&gt;0,Number!H76/Number!H25,"n/a")</f>
        <v>0.23552123552123552</v>
      </c>
      <c r="I42" s="7">
        <f>IF(Number!I25&gt;0,Number!I76/Number!I25,"n/a")</f>
        <v>0.21428571428571427</v>
      </c>
      <c r="J42" s="7">
        <f>IF(Number!J25&gt;0,Number!J76/Number!J25,"n/a")</f>
        <v>0.47826086956521741</v>
      </c>
      <c r="K42" s="9" t="str">
        <f>IF(Number!K25&gt;0,Number!K76/Number!K25,"n/a")</f>
        <v>n/a</v>
      </c>
      <c r="L42" s="10">
        <f>IF(Number!L25&gt;0,Number!L76/Number!L25,"n/a")</f>
        <v>0.30813953488372092</v>
      </c>
      <c r="M42" s="9">
        <f>IF(Number!M25&gt;0,Number!M76/Number!M25,"n/a")</f>
        <v>0.25378787878787878</v>
      </c>
    </row>
    <row r="43" spans="1:13" x14ac:dyDescent="0.2">
      <c r="A43" s="37" t="s">
        <v>30</v>
      </c>
      <c r="B43" s="6">
        <f>IF(Number!B26&gt;0,Number!B77/Number!B26,"n/a")</f>
        <v>0.12244897959183673</v>
      </c>
      <c r="C43" s="7" t="str">
        <f>IF(Number!C26&gt;0,Number!C77/Number!C26,"n/a")</f>
        <v>n/a</v>
      </c>
      <c r="D43" s="11">
        <f>IF(Number!D26&gt;0,Number!D77/Number!D26,"n/a")</f>
        <v>9.0909090909090912E-2</v>
      </c>
      <c r="E43" s="11">
        <f>IF(Number!E26&gt;0,Number!E77/Number!E26,"n/a")</f>
        <v>6.25E-2</v>
      </c>
      <c r="F43" s="7">
        <f>IF(Number!F26&gt;0,Number!F77/Number!F26,"n/a")</f>
        <v>7.1428571428571425E-2</v>
      </c>
      <c r="G43" s="11">
        <f>IF(Number!G26&gt;0,Number!G77/Number!G26,"n/a")</f>
        <v>0</v>
      </c>
      <c r="H43" s="7">
        <f>IF(Number!H26&gt;0,Number!H77/Number!H26,"n/a")</f>
        <v>0.12931034482758622</v>
      </c>
      <c r="I43" s="7">
        <f>IF(Number!I26&gt;0,Number!I77/Number!I26,"n/a")</f>
        <v>0.14285714285714285</v>
      </c>
      <c r="J43" s="7">
        <f>IF(Number!J26&gt;0,Number!J77/Number!J26,"n/a")</f>
        <v>0.5</v>
      </c>
      <c r="K43" s="9" t="str">
        <f>IF(Number!K26&gt;0,Number!K77/Number!K26,"n/a")</f>
        <v>n/a</v>
      </c>
      <c r="L43" s="10">
        <f>IF(Number!L26&gt;0,Number!L77/Number!L26,"n/a")</f>
        <v>0.16071428571428573</v>
      </c>
      <c r="M43" s="9">
        <f>IF(Number!M26&gt;0,Number!M77/Number!M26,"n/a")</f>
        <v>0.10714285714285714</v>
      </c>
    </row>
    <row r="44" spans="1:13" x14ac:dyDescent="0.2">
      <c r="A44" s="37" t="s">
        <v>10</v>
      </c>
      <c r="B44" s="6">
        <f>IF(Number!B27&gt;0,Number!B78/Number!B27,"n/a")</f>
        <v>3.3333333333333333E-2</v>
      </c>
      <c r="C44" s="7">
        <f>IF(Number!C27&gt;0,Number!C78/Number!C27,"n/a")</f>
        <v>0</v>
      </c>
      <c r="D44" s="7">
        <f>IF(Number!D27&gt;0,Number!D78/Number!D27,"n/a")</f>
        <v>2.5423728813559324E-2</v>
      </c>
      <c r="E44" s="7">
        <f>IF(Number!E27&gt;0,Number!E78/Number!E27,"n/a")</f>
        <v>0</v>
      </c>
      <c r="F44" s="7">
        <f>IF(Number!F27&gt;0,Number!F78/Number!F27,"n/a")</f>
        <v>1.9230769230769232E-2</v>
      </c>
      <c r="G44" s="7" t="str">
        <f>IF(Number!G27&gt;0,Number!G78/Number!G27,"n/a")</f>
        <v>n/a</v>
      </c>
      <c r="H44" s="7">
        <f>IF(Number!H27&gt;0,Number!H78/Number!H27,"n/a")</f>
        <v>3.6231884057971016E-2</v>
      </c>
      <c r="I44" s="7">
        <f>IF(Number!I27&gt;0,Number!I78/Number!I27,"n/a")</f>
        <v>0</v>
      </c>
      <c r="J44" s="7">
        <f>IF(Number!J27&gt;0,Number!J78/Number!J27,"n/a")</f>
        <v>5.434782608695652E-2</v>
      </c>
      <c r="K44" s="9">
        <f>IF(Number!K27&gt;0,Number!K78/Number!K27,"n/a")</f>
        <v>0</v>
      </c>
      <c r="L44" s="10">
        <f>IF(Number!L27&gt;0,Number!L78/Number!L27,"n/a")</f>
        <v>4.1009463722397478E-2</v>
      </c>
      <c r="M44" s="9">
        <f>IF(Number!M27&gt;0,Number!M78/Number!M27,"n/a")</f>
        <v>2.3715415019762844E-2</v>
      </c>
    </row>
    <row r="45" spans="1:13" x14ac:dyDescent="0.2">
      <c r="A45" s="37" t="s">
        <v>2</v>
      </c>
      <c r="B45" s="6">
        <f>IF(Number!B28&gt;0,Number!B79/Number!B28,"n/a")</f>
        <v>0.25190839694656486</v>
      </c>
      <c r="C45" s="7" t="str">
        <f>IF(Number!C28&gt;0,Number!C79/Number!C28,"n/a")</f>
        <v>n/a</v>
      </c>
      <c r="D45" s="7">
        <f>IF(Number!D28&gt;0,Number!D79/Number!D28,"n/a")</f>
        <v>0.54545454545454541</v>
      </c>
      <c r="E45" s="7">
        <f>IF(Number!E28&gt;0,Number!E79/Number!E28,"n/a")</f>
        <v>0</v>
      </c>
      <c r="F45" s="7">
        <f>IF(Number!F28&gt;0,Number!F79/Number!F28,"n/a")</f>
        <v>0.125</v>
      </c>
      <c r="G45" s="7" t="str">
        <f>IF(Number!G28&gt;0,Number!G79/Number!G28,"n/a")</f>
        <v>n/a</v>
      </c>
      <c r="H45" s="7">
        <f>IF(Number!H28&gt;0,Number!H79/Number!H28,"n/a")</f>
        <v>0.23364485981308411</v>
      </c>
      <c r="I45" s="7">
        <f>IF(Number!I28&gt;0,Number!I79/Number!I28,"n/a")</f>
        <v>0</v>
      </c>
      <c r="J45" s="7">
        <f>IF(Number!J28&gt;0,Number!J79/Number!J28,"n/a")</f>
        <v>1</v>
      </c>
      <c r="K45" s="8" t="str">
        <f>IF(Number!K28&gt;0,Number!K79/Number!K28,"n/a")</f>
        <v>n/a</v>
      </c>
      <c r="L45" s="10">
        <f>IF(Number!L28&gt;0,Number!L79/Number!L28,"n/a")</f>
        <v>0.6</v>
      </c>
      <c r="M45" s="9">
        <f>IF(Number!M28&gt;0,Number!M79/Number!M28,"n/a")</f>
        <v>0.23809523809523808</v>
      </c>
    </row>
    <row r="46" spans="1:13" x14ac:dyDescent="0.2">
      <c r="A46" s="37" t="s">
        <v>3</v>
      </c>
      <c r="B46" s="6">
        <f>IF(Number!B29&gt;0,Number!B80/Number!B29,"n/a")</f>
        <v>6.4020486555697823E-2</v>
      </c>
      <c r="C46" s="7">
        <f>IF(Number!C29&gt;0,Number!C80/Number!C29,"n/a")</f>
        <v>0</v>
      </c>
      <c r="D46" s="7">
        <f>IF(Number!D29&gt;0,Number!D80/Number!D29,"n/a")</f>
        <v>5.6790123456790124E-2</v>
      </c>
      <c r="E46" s="7">
        <f>IF(Number!E29&gt;0,Number!E80/Number!E29,"n/a")</f>
        <v>4.7619047619047616E-2</v>
      </c>
      <c r="F46" s="7">
        <f>IF(Number!F29&gt;0,Number!F80/Number!F29,"n/a")</f>
        <v>0.1111111111111111</v>
      </c>
      <c r="G46" s="7" t="str">
        <f>IF(Number!G29&gt;0,Number!G80/Number!G29,"n/a")</f>
        <v>n/a</v>
      </c>
      <c r="H46" s="11">
        <f>IF(Number!H29&gt;0,Number!H80/Number!H29,"n/a")</f>
        <v>7.1742313323572476E-2</v>
      </c>
      <c r="I46" s="11">
        <f>IF(Number!I29&gt;0,Number!I80/Number!I29,"n/a")</f>
        <v>2.5000000000000001E-2</v>
      </c>
      <c r="J46" s="11">
        <f>IF(Number!J29&gt;0,Number!J80/Number!J29,"n/a")</f>
        <v>4.6204620462046202E-2</v>
      </c>
      <c r="K46" s="9">
        <f>IF(Number!K29&gt;0,Number!K80/Number!K29,"n/a")</f>
        <v>0.10526315789473684</v>
      </c>
      <c r="L46" s="10">
        <f>IF(Number!L29&gt;0,Number!L80/Number!L29,"n/a")</f>
        <v>5.5008210180623976E-2</v>
      </c>
      <c r="M46" s="9">
        <f>IF(Number!M29&gt;0,Number!M80/Number!M29,"n/a")</f>
        <v>9.5930232558139539E-2</v>
      </c>
    </row>
    <row r="47" spans="1:13" x14ac:dyDescent="0.2">
      <c r="A47" s="37" t="s">
        <v>11</v>
      </c>
      <c r="B47" s="6">
        <f>IF(Number!B30&gt;0,Number!B81/Number!B30,"n/a")</f>
        <v>0.11258278145695365</v>
      </c>
      <c r="C47" s="7" t="str">
        <f>IF(Number!C30&gt;0,Number!C81/Number!C30,"n/a")</f>
        <v>n/a</v>
      </c>
      <c r="D47" s="7">
        <f>IF(Number!D30&gt;0,Number!D81/Number!D30,"n/a")</f>
        <v>0.17857142857142858</v>
      </c>
      <c r="E47" s="7">
        <f>IF(Number!E30&gt;0,Number!E81/Number!E30,"n/a")</f>
        <v>5.5555555555555552E-2</v>
      </c>
      <c r="F47" s="7">
        <f>IF(Number!F30&gt;0,Number!F81/Number!F30,"n/a")</f>
        <v>9.0909090909090912E-2</v>
      </c>
      <c r="G47" s="7">
        <f>IF(Number!G30&gt;0,Number!G81/Number!G30,"n/a")</f>
        <v>0</v>
      </c>
      <c r="H47" s="11">
        <f>IF(Number!H30&gt;0,Number!H81/Number!H30,"n/a")</f>
        <v>0.11801242236024845</v>
      </c>
      <c r="I47" s="11">
        <f>IF(Number!I30&gt;0,Number!I81/Number!I30,"n/a")</f>
        <v>0</v>
      </c>
      <c r="J47" s="11">
        <f>IF(Number!J30&gt;0,Number!J81/Number!J30,"n/a")</f>
        <v>0.11538461538461539</v>
      </c>
      <c r="K47" s="9">
        <f>IF(Number!K30&gt;0,Number!K81/Number!K30,"n/a")</f>
        <v>0</v>
      </c>
      <c r="L47" s="10">
        <f>IF(Number!L30&gt;0,Number!L81/Number!L30,"n/a")</f>
        <v>0.11904761904761904</v>
      </c>
      <c r="M47" s="9">
        <f>IF(Number!M30&gt;0,Number!M81/Number!M30,"n/a")</f>
        <v>0.10795454545454546</v>
      </c>
    </row>
    <row r="48" spans="1:13" x14ac:dyDescent="0.2">
      <c r="A48" s="37" t="s">
        <v>12</v>
      </c>
      <c r="B48" s="46">
        <f>IF(Number!B31&gt;0,Number!B82/Number!B31,"n/a")</f>
        <v>0.15845410628019324</v>
      </c>
      <c r="C48" s="47">
        <f>IF(Number!C31&gt;0,Number!C82/Number!C31,"n/a")</f>
        <v>0.33333333333333331</v>
      </c>
      <c r="D48" s="47">
        <f>IF(Number!D31&gt;0,Number!D82/Number!D31,"n/a")</f>
        <v>0.12747252747252746</v>
      </c>
      <c r="E48" s="47">
        <f>IF(Number!E31&gt;0,Number!E82/Number!E31,"n/a")</f>
        <v>0.28387096774193549</v>
      </c>
      <c r="F48" s="47">
        <f>IF(Number!F31&gt;0,Number!F82/Number!F31,"n/a")</f>
        <v>0.1910569105691057</v>
      </c>
      <c r="G48" s="47">
        <f>IF(Number!G31&gt;0,Number!G82/Number!G31,"n/a")</f>
        <v>0</v>
      </c>
      <c r="H48" s="47">
        <f>IF(Number!H31&gt;0,Number!H82/Number!H31,"n/a")</f>
        <v>0.13275434243176179</v>
      </c>
      <c r="I48" s="47">
        <f>IF(Number!I31&gt;0,Number!I82/Number!I31,"n/a")</f>
        <v>0.10344827586206896</v>
      </c>
      <c r="J48" s="47">
        <f>IF(Number!J31&gt;0,Number!J82/Number!J31,"n/a")</f>
        <v>0.19033232628398791</v>
      </c>
      <c r="K48" s="48">
        <f>IF(Number!K31&gt;0,Number!K82/Number!K31,"n/a")</f>
        <v>0.14285714285714285</v>
      </c>
      <c r="L48" s="49">
        <f>IF(Number!L31&gt;0,Number!L82/Number!L31,"n/a")</f>
        <v>0.12997090203685743</v>
      </c>
      <c r="M48" s="48">
        <f>IF(Number!M31&gt;0,Number!M82/Number!M31,"n/a")</f>
        <v>0.18671799807507219</v>
      </c>
    </row>
    <row r="49" spans="1:13" x14ac:dyDescent="0.2">
      <c r="A49" s="37" t="s">
        <v>25</v>
      </c>
      <c r="B49" s="46">
        <f>IF(Number!B32&gt;0,Number!B83/Number!B32,"n/a")</f>
        <v>0.14838709677419354</v>
      </c>
      <c r="C49" s="47" t="str">
        <f>IF(Number!C32&gt;0,Number!C83/Number!C32,"n/a")</f>
        <v>n/a</v>
      </c>
      <c r="D49" s="47">
        <f>IF(Number!D32&gt;0,Number!D83/Number!D32,"n/a")</f>
        <v>0.17647058823529413</v>
      </c>
      <c r="E49" s="47">
        <f>IF(Number!E32&gt;0,Number!E83/Number!E32,"n/a")</f>
        <v>0.22222222222222221</v>
      </c>
      <c r="F49" s="47">
        <f>IF(Number!F32&gt;0,Number!F83/Number!F32,"n/a")</f>
        <v>0.2</v>
      </c>
      <c r="G49" s="47" t="str">
        <f>IF(Number!G32&gt;0,Number!G83/Number!G32,"n/a")</f>
        <v>n/a</v>
      </c>
      <c r="H49" s="47">
        <f>IF(Number!H32&gt;0,Number!H83/Number!H32,"n/a")</f>
        <v>0.13414634146341464</v>
      </c>
      <c r="I49" s="47">
        <f>IF(Number!I32&gt;0,Number!I83/Number!I32,"n/a")</f>
        <v>0.25</v>
      </c>
      <c r="J49" s="47">
        <f>IF(Number!J32&gt;0,Number!J83/Number!J32,"n/a")</f>
        <v>5.5555555555555552E-2</v>
      </c>
      <c r="K49" s="48">
        <f>IF(Number!K32&gt;0,Number!K83/Number!K32,"n/a")</f>
        <v>0</v>
      </c>
      <c r="L49" s="49">
        <f>IF(Number!L32&gt;0,Number!L83/Number!L32,"n/a")</f>
        <v>0.17777777777777778</v>
      </c>
      <c r="M49" s="48">
        <f>IF(Number!M32&gt;0,Number!M83/Number!M32,"n/a")</f>
        <v>0.13636363636363635</v>
      </c>
    </row>
    <row r="50" spans="1:13" x14ac:dyDescent="0.2">
      <c r="A50" s="37" t="s">
        <v>24</v>
      </c>
      <c r="B50" s="46">
        <f>IF(Number!B33&gt;0,Number!B84/Number!B33,"n/a")</f>
        <v>0.81700680272108839</v>
      </c>
      <c r="C50" s="47" t="str">
        <f>IF(Number!C33&gt;0,Number!C84/Number!C33,"n/a")</f>
        <v>n/a</v>
      </c>
      <c r="D50" s="47">
        <f>IF(Number!D33&gt;0,Number!D84/Number!D33,"n/a")</f>
        <v>0.82845188284518834</v>
      </c>
      <c r="E50" s="47">
        <f>IF(Number!E33&gt;0,Number!E84/Number!E33,"n/a")</f>
        <v>0.69444444444444442</v>
      </c>
      <c r="F50" s="47">
        <f>IF(Number!F33&gt;0,Number!F84/Number!F33,"n/a")</f>
        <v>0.71904761904761905</v>
      </c>
      <c r="G50" s="47">
        <f>IF(Number!G33&gt;0,Number!G84/Number!G33,"n/a")</f>
        <v>1</v>
      </c>
      <c r="H50" s="47">
        <f>IF(Number!H33&gt;0,Number!H84/Number!H33,"n/a")</f>
        <v>0.84040995607613467</v>
      </c>
      <c r="I50" s="47">
        <f>IF(Number!I33&gt;0,Number!I84/Number!I33,"n/a")</f>
        <v>0.73333333333333328</v>
      </c>
      <c r="J50" s="47">
        <f>IF(Number!J33&gt;0,Number!J84/Number!J33,"n/a")</f>
        <v>0.88151658767772512</v>
      </c>
      <c r="K50" s="48">
        <f>IF(Number!K33&gt;0,Number!K84/Number!K33,"n/a")</f>
        <v>0.88888888888888884</v>
      </c>
      <c r="L50" s="49">
        <f>IF(Number!L33&gt;0,Number!L84/Number!L33,"n/a")</f>
        <v>0.78916372202591278</v>
      </c>
      <c r="M50" s="48">
        <f>IF(Number!M33&gt;0,Number!M84/Number!M33,"n/a")</f>
        <v>0.85507246376811596</v>
      </c>
    </row>
    <row r="51" spans="1:13" x14ac:dyDescent="0.2">
      <c r="A51" s="37" t="s">
        <v>32</v>
      </c>
      <c r="B51" s="46">
        <f>IF(Number!B34&gt;0,Number!B85/Number!B34,"n/a")</f>
        <v>0.2</v>
      </c>
      <c r="C51" s="47" t="str">
        <f>IF(Number!C34&gt;0,Number!C85/Number!C34,"n/a")</f>
        <v>n/a</v>
      </c>
      <c r="D51" s="47">
        <f>IF(Number!D34&gt;0,Number!D85/Number!D34,"n/a")</f>
        <v>0</v>
      </c>
      <c r="E51" s="47">
        <f>IF(Number!E34&gt;0,Number!E85/Number!E34,"n/a")</f>
        <v>0</v>
      </c>
      <c r="F51" s="47">
        <f>IF(Number!F34&gt;0,Number!F85/Number!F34,"n/a")</f>
        <v>0</v>
      </c>
      <c r="G51" s="47" t="str">
        <f>IF(Number!G34&gt;0,Number!G85/Number!G34,"n/a")</f>
        <v>n/a</v>
      </c>
      <c r="H51" s="47">
        <f>IF(Number!H34&gt;0,Number!H85/Number!H34,"n/a")</f>
        <v>0.33333333333333331</v>
      </c>
      <c r="I51" s="47">
        <f>IF(Number!I34&gt;0,Number!I85/Number!I34,"n/a")</f>
        <v>0</v>
      </c>
      <c r="J51" s="47">
        <f>IF(Number!J34&gt;0,Number!J85/Number!J34,"n/a")</f>
        <v>0</v>
      </c>
      <c r="K51" s="48" t="str">
        <f>IF(Number!K34&gt;0,Number!K85/Number!K34,"n/a")</f>
        <v>n/a</v>
      </c>
      <c r="L51" s="49">
        <f>IF(Number!L34&gt;0,Number!L85/Number!L34,"n/a")</f>
        <v>0.25</v>
      </c>
      <c r="M51" s="48">
        <f>IF(Number!M34&gt;0,Number!M85/Number!M34,"n/a")</f>
        <v>0.19230769230769232</v>
      </c>
    </row>
    <row r="52" spans="1:13" ht="13.5" thickBot="1" x14ac:dyDescent="0.25">
      <c r="A52" s="38" t="s">
        <v>8</v>
      </c>
      <c r="B52" s="13">
        <f>IF(Number!B35&gt;0,Number!B86/Number!B35,"n/a")</f>
        <v>0.27275353943946834</v>
      </c>
      <c r="C52" s="14">
        <f>IF(Number!C35&gt;0,Number!C86/Number!C35,"n/a")</f>
        <v>0.16666666666666666</v>
      </c>
      <c r="D52" s="14">
        <f>IF(Number!D35&gt;0,Number!D86/Number!D35,"n/a")</f>
        <v>0.2335063009636768</v>
      </c>
      <c r="E52" s="14">
        <f>IF(Number!E35&gt;0,Number!E86/Number!E35,"n/a")</f>
        <v>0.30337078651685395</v>
      </c>
      <c r="F52" s="14">
        <f>IF(Number!F35&gt;0,Number!F86/Number!F35,"n/a")</f>
        <v>0.31666666666666665</v>
      </c>
      <c r="G52" s="14">
        <f>IF(Number!G35&gt;0,Number!G86/Number!G35,"n/a")</f>
        <v>0.2</v>
      </c>
      <c r="H52" s="14">
        <f>IF(Number!H35&gt;0,Number!H86/Number!H35,"n/a")</f>
        <v>0.27483547477279852</v>
      </c>
      <c r="I52" s="14">
        <f>IF(Number!I35&gt;0,Number!I86/Number!I35,"n/a")</f>
        <v>0.23936170212765959</v>
      </c>
      <c r="J52" s="14">
        <f>IF(Number!J35&gt;0,Number!J86/Number!J35,"n/a")</f>
        <v>0.28369462770970783</v>
      </c>
      <c r="K52" s="15">
        <f>IF(Number!K35&gt;0,Number!K86/Number!K35,"n/a")</f>
        <v>0.2608695652173913</v>
      </c>
      <c r="L52" s="16">
        <f>IF(Number!L35&gt;0,Number!L86/Number!L35,"n/a")</f>
        <v>0.25451216322260006</v>
      </c>
      <c r="M52" s="15">
        <f>IF(Number!M35&gt;0,Number!M86/Number!M35,"n/a")</f>
        <v>0.29525653436592447</v>
      </c>
    </row>
    <row r="56" spans="1:13" x14ac:dyDescent="0.2">
      <c r="A56" s="50"/>
    </row>
    <row r="60" spans="1:13" x14ac:dyDescent="0.2">
      <c r="C60" s="33"/>
    </row>
  </sheetData>
  <mergeCells count="9">
    <mergeCell ref="A1:M1"/>
    <mergeCell ref="C40:K40"/>
    <mergeCell ref="L40:M40"/>
    <mergeCell ref="C23:K23"/>
    <mergeCell ref="L23:M23"/>
    <mergeCell ref="L6:M6"/>
    <mergeCell ref="C6:K6"/>
    <mergeCell ref="A2:M2"/>
    <mergeCell ref="A3:M3"/>
  </mergeCells>
  <phoneticPr fontId="2" type="noConversion"/>
  <printOptions horizontalCentered="1"/>
  <pageMargins left="0.5" right="0.5" top="0.75" bottom="0.5" header="0.5" footer="0.5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workbookViewId="0">
      <selection sqref="A1:M1"/>
    </sheetView>
  </sheetViews>
  <sheetFormatPr defaultColWidth="9.140625" defaultRowHeight="12.75" x14ac:dyDescent="0.2"/>
  <cols>
    <col min="1" max="1" width="14.42578125" style="17" bestFit="1" customWidth="1"/>
    <col min="2" max="2" width="12.42578125" style="17" bestFit="1" customWidth="1"/>
    <col min="3" max="4" width="9.140625" style="17"/>
    <col min="5" max="5" width="10.42578125" style="17" bestFit="1" customWidth="1"/>
    <col min="6" max="6" width="10" style="17" bestFit="1" customWidth="1"/>
    <col min="7" max="7" width="9.140625" style="17"/>
    <col min="8" max="8" width="10.85546875" style="17" bestFit="1" customWidth="1"/>
    <col min="9" max="10" width="10.85546875" style="17" customWidth="1"/>
    <col min="11" max="11" width="10.42578125" style="17" bestFit="1" customWidth="1"/>
    <col min="12" max="16384" width="9.140625" style="17"/>
  </cols>
  <sheetData>
    <row r="1" spans="1:13" ht="15.75" x14ac:dyDescent="0.25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x14ac:dyDescent="0.2">
      <c r="A2" s="60" t="s">
        <v>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x14ac:dyDescent="0.2">
      <c r="A4" s="35" t="s">
        <v>18</v>
      </c>
    </row>
    <row r="5" spans="1:13" ht="13.5" thickBot="1" x14ac:dyDescent="0.25">
      <c r="A5" s="35"/>
    </row>
    <row r="6" spans="1:13" ht="13.5" thickBot="1" x14ac:dyDescent="0.25">
      <c r="A6" s="39" t="s">
        <v>22</v>
      </c>
      <c r="B6" s="18" t="s">
        <v>1</v>
      </c>
      <c r="C6" s="63" t="s">
        <v>13</v>
      </c>
      <c r="D6" s="64"/>
      <c r="E6" s="64"/>
      <c r="F6" s="64"/>
      <c r="G6" s="64"/>
      <c r="H6" s="64"/>
      <c r="I6" s="64"/>
      <c r="J6" s="64"/>
      <c r="K6" s="65"/>
      <c r="L6" s="66" t="s">
        <v>0</v>
      </c>
      <c r="M6" s="67"/>
    </row>
    <row r="7" spans="1:13" ht="38.25" x14ac:dyDescent="0.2">
      <c r="A7" s="36"/>
      <c r="B7" s="19" t="s">
        <v>7</v>
      </c>
      <c r="C7" s="2" t="s">
        <v>26</v>
      </c>
      <c r="D7" s="2" t="s">
        <v>4</v>
      </c>
      <c r="E7" s="52" t="s">
        <v>29</v>
      </c>
      <c r="F7" s="41" t="s">
        <v>5</v>
      </c>
      <c r="G7" s="2" t="s">
        <v>28</v>
      </c>
      <c r="H7" s="2" t="s">
        <v>16</v>
      </c>
      <c r="I7" s="2" t="s">
        <v>27</v>
      </c>
      <c r="J7" s="41" t="s">
        <v>23</v>
      </c>
      <c r="K7" s="3" t="s">
        <v>6</v>
      </c>
      <c r="L7" s="21" t="s">
        <v>14</v>
      </c>
      <c r="M7" s="20" t="s">
        <v>15</v>
      </c>
    </row>
    <row r="8" spans="1:13" x14ac:dyDescent="0.2">
      <c r="A8" s="37" t="s">
        <v>9</v>
      </c>
      <c r="B8" s="22">
        <f>SUM(C8:K8)</f>
        <v>436</v>
      </c>
      <c r="C8" s="23">
        <v>1</v>
      </c>
      <c r="D8" s="23">
        <v>51</v>
      </c>
      <c r="E8" s="23">
        <v>30</v>
      </c>
      <c r="F8" s="24">
        <v>35</v>
      </c>
      <c r="G8" s="23">
        <v>0</v>
      </c>
      <c r="H8" s="23">
        <v>259</v>
      </c>
      <c r="I8" s="23">
        <v>14</v>
      </c>
      <c r="J8" s="23">
        <v>46</v>
      </c>
      <c r="K8" s="25">
        <v>0</v>
      </c>
      <c r="L8" s="26">
        <v>172</v>
      </c>
      <c r="M8" s="25">
        <v>264</v>
      </c>
    </row>
    <row r="9" spans="1:13" x14ac:dyDescent="0.2">
      <c r="A9" s="37" t="s">
        <v>30</v>
      </c>
      <c r="B9" s="22">
        <f>SUM(C9:K9)</f>
        <v>196</v>
      </c>
      <c r="C9" s="23">
        <v>0</v>
      </c>
      <c r="D9" s="27">
        <v>22</v>
      </c>
      <c r="E9" s="27">
        <v>16</v>
      </c>
      <c r="F9" s="23">
        <v>28</v>
      </c>
      <c r="G9" s="27">
        <v>1</v>
      </c>
      <c r="H9" s="23">
        <v>116</v>
      </c>
      <c r="I9" s="23">
        <v>7</v>
      </c>
      <c r="J9" s="23">
        <v>6</v>
      </c>
      <c r="K9" s="25">
        <v>0</v>
      </c>
      <c r="L9" s="26">
        <v>56</v>
      </c>
      <c r="M9" s="25">
        <v>140</v>
      </c>
    </row>
    <row r="10" spans="1:13" x14ac:dyDescent="0.2">
      <c r="A10" s="37" t="s">
        <v>10</v>
      </c>
      <c r="B10" s="22">
        <f t="shared" ref="B10:B16" si="0">SUM(C10:K10)</f>
        <v>570</v>
      </c>
      <c r="C10" s="23">
        <v>1</v>
      </c>
      <c r="D10" s="23">
        <v>118</v>
      </c>
      <c r="E10" s="23">
        <v>21</v>
      </c>
      <c r="F10" s="23">
        <v>52</v>
      </c>
      <c r="G10" s="23">
        <v>0</v>
      </c>
      <c r="H10" s="23">
        <v>276</v>
      </c>
      <c r="I10" s="23">
        <v>9</v>
      </c>
      <c r="J10" s="23">
        <v>92</v>
      </c>
      <c r="K10" s="25">
        <v>1</v>
      </c>
      <c r="L10" s="26">
        <v>317</v>
      </c>
      <c r="M10" s="25">
        <v>253</v>
      </c>
    </row>
    <row r="11" spans="1:13" x14ac:dyDescent="0.2">
      <c r="A11" s="37" t="s">
        <v>2</v>
      </c>
      <c r="B11" s="22">
        <f t="shared" si="0"/>
        <v>131</v>
      </c>
      <c r="C11" s="23">
        <v>0</v>
      </c>
      <c r="D11" s="23">
        <v>11</v>
      </c>
      <c r="E11" s="23">
        <v>2</v>
      </c>
      <c r="F11" s="23">
        <v>8</v>
      </c>
      <c r="G11" s="23">
        <v>0</v>
      </c>
      <c r="H11" s="23">
        <v>107</v>
      </c>
      <c r="I11" s="23">
        <v>2</v>
      </c>
      <c r="J11" s="23">
        <v>1</v>
      </c>
      <c r="K11" s="24">
        <v>0</v>
      </c>
      <c r="L11" s="26">
        <v>5</v>
      </c>
      <c r="M11" s="25">
        <v>126</v>
      </c>
    </row>
    <row r="12" spans="1:13" x14ac:dyDescent="0.2">
      <c r="A12" s="37" t="s">
        <v>3</v>
      </c>
      <c r="B12" s="22">
        <f t="shared" si="0"/>
        <v>1562</v>
      </c>
      <c r="C12" s="23">
        <v>1</v>
      </c>
      <c r="D12" s="23">
        <v>405</v>
      </c>
      <c r="E12" s="23">
        <v>21</v>
      </c>
      <c r="F12" s="23">
        <v>90</v>
      </c>
      <c r="G12" s="23">
        <v>0</v>
      </c>
      <c r="H12" s="27">
        <v>683</v>
      </c>
      <c r="I12" s="27">
        <v>40</v>
      </c>
      <c r="J12" s="27">
        <v>303</v>
      </c>
      <c r="K12" s="25">
        <v>19</v>
      </c>
      <c r="L12" s="26">
        <v>1218</v>
      </c>
      <c r="M12" s="25">
        <v>344</v>
      </c>
    </row>
    <row r="13" spans="1:13" x14ac:dyDescent="0.2">
      <c r="A13" s="37" t="s">
        <v>11</v>
      </c>
      <c r="B13" s="22">
        <f t="shared" si="0"/>
        <v>302</v>
      </c>
      <c r="C13" s="23">
        <v>0</v>
      </c>
      <c r="D13" s="23">
        <v>28</v>
      </c>
      <c r="E13" s="23">
        <v>18</v>
      </c>
      <c r="F13" s="23">
        <v>33</v>
      </c>
      <c r="G13" s="23">
        <v>1</v>
      </c>
      <c r="H13" s="27">
        <v>161</v>
      </c>
      <c r="I13" s="27">
        <v>7</v>
      </c>
      <c r="J13" s="27">
        <v>52</v>
      </c>
      <c r="K13" s="25">
        <v>2</v>
      </c>
      <c r="L13" s="26">
        <v>126</v>
      </c>
      <c r="M13" s="25">
        <v>176</v>
      </c>
    </row>
    <row r="14" spans="1:13" x14ac:dyDescent="0.2">
      <c r="A14" s="37" t="s">
        <v>12</v>
      </c>
      <c r="B14" s="22">
        <f t="shared" si="0"/>
        <v>2072</v>
      </c>
      <c r="C14" s="42">
        <v>3</v>
      </c>
      <c r="D14" s="42">
        <v>456</v>
      </c>
      <c r="E14" s="42">
        <v>155</v>
      </c>
      <c r="F14" s="42">
        <v>246</v>
      </c>
      <c r="G14" s="42">
        <v>2</v>
      </c>
      <c r="H14" s="42">
        <v>807</v>
      </c>
      <c r="I14" s="42">
        <v>58</v>
      </c>
      <c r="J14" s="42">
        <v>331</v>
      </c>
      <c r="K14" s="43">
        <v>14</v>
      </c>
      <c r="L14" s="44">
        <v>1032</v>
      </c>
      <c r="M14" s="43">
        <v>1040</v>
      </c>
    </row>
    <row r="15" spans="1:13" x14ac:dyDescent="0.2">
      <c r="A15" s="37" t="s">
        <v>25</v>
      </c>
      <c r="B15" s="22">
        <f t="shared" si="0"/>
        <v>155</v>
      </c>
      <c r="C15" s="42">
        <v>0</v>
      </c>
      <c r="D15" s="42">
        <v>17</v>
      </c>
      <c r="E15" s="42">
        <v>18</v>
      </c>
      <c r="F15" s="42">
        <v>15</v>
      </c>
      <c r="G15" s="42">
        <v>0</v>
      </c>
      <c r="H15" s="42">
        <v>82</v>
      </c>
      <c r="I15" s="42">
        <v>4</v>
      </c>
      <c r="J15" s="42">
        <v>18</v>
      </c>
      <c r="K15" s="43">
        <v>1</v>
      </c>
      <c r="L15" s="44">
        <v>45</v>
      </c>
      <c r="M15" s="43">
        <v>110</v>
      </c>
    </row>
    <row r="16" spans="1:13" x14ac:dyDescent="0.2">
      <c r="A16" s="37" t="s">
        <v>24</v>
      </c>
      <c r="B16" s="45">
        <f t="shared" si="0"/>
        <v>1472</v>
      </c>
      <c r="C16" s="42">
        <v>0</v>
      </c>
      <c r="D16" s="42">
        <v>240</v>
      </c>
      <c r="E16" s="42">
        <v>72</v>
      </c>
      <c r="F16" s="42">
        <v>210</v>
      </c>
      <c r="G16" s="42">
        <v>1</v>
      </c>
      <c r="H16" s="42">
        <v>684</v>
      </c>
      <c r="I16" s="42">
        <v>45</v>
      </c>
      <c r="J16" s="42">
        <v>211</v>
      </c>
      <c r="K16" s="43">
        <v>9</v>
      </c>
      <c r="L16" s="44">
        <v>851</v>
      </c>
      <c r="M16" s="43">
        <v>621</v>
      </c>
    </row>
    <row r="17" spans="1:13" x14ac:dyDescent="0.2">
      <c r="A17" s="37" t="s">
        <v>32</v>
      </c>
      <c r="B17" s="45">
        <f>SUM(C17:K17)</f>
        <v>30</v>
      </c>
      <c r="C17" s="42">
        <v>0</v>
      </c>
      <c r="D17" s="42">
        <v>3</v>
      </c>
      <c r="E17" s="42">
        <v>3</v>
      </c>
      <c r="F17" s="42">
        <v>3</v>
      </c>
      <c r="G17" s="42">
        <v>0</v>
      </c>
      <c r="H17" s="42">
        <v>18</v>
      </c>
      <c r="I17" s="42">
        <v>2</v>
      </c>
      <c r="J17" s="42">
        <v>1</v>
      </c>
      <c r="K17" s="43">
        <v>0</v>
      </c>
      <c r="L17" s="44">
        <v>4</v>
      </c>
      <c r="M17" s="43">
        <v>26</v>
      </c>
    </row>
    <row r="18" spans="1:13" ht="13.5" thickBot="1" x14ac:dyDescent="0.25">
      <c r="A18" s="38" t="s">
        <v>8</v>
      </c>
      <c r="B18" s="29">
        <f>SUM(B8:B17)</f>
        <v>6926</v>
      </c>
      <c r="C18" s="30">
        <f t="shared" ref="C18:M18" si="1">SUM(C8:C17)</f>
        <v>6</v>
      </c>
      <c r="D18" s="30">
        <f t="shared" si="1"/>
        <v>1351</v>
      </c>
      <c r="E18" s="30">
        <f t="shared" si="1"/>
        <v>356</v>
      </c>
      <c r="F18" s="30">
        <f t="shared" si="1"/>
        <v>720</v>
      </c>
      <c r="G18" s="30">
        <f t="shared" si="1"/>
        <v>5</v>
      </c>
      <c r="H18" s="30">
        <f t="shared" si="1"/>
        <v>3193</v>
      </c>
      <c r="I18" s="30">
        <f t="shared" si="1"/>
        <v>188</v>
      </c>
      <c r="J18" s="30">
        <f t="shared" si="1"/>
        <v>1061</v>
      </c>
      <c r="K18" s="31">
        <f t="shared" si="1"/>
        <v>46</v>
      </c>
      <c r="L18" s="32">
        <f t="shared" si="1"/>
        <v>3826</v>
      </c>
      <c r="M18" s="31">
        <f t="shared" si="1"/>
        <v>3100</v>
      </c>
    </row>
    <row r="21" spans="1:13" x14ac:dyDescent="0.2">
      <c r="A21" s="35" t="s">
        <v>31</v>
      </c>
    </row>
    <row r="22" spans="1:13" ht="13.5" thickBot="1" x14ac:dyDescent="0.25">
      <c r="A22" s="35"/>
    </row>
    <row r="23" spans="1:13" ht="13.5" thickBot="1" x14ac:dyDescent="0.25">
      <c r="A23" s="39" t="s">
        <v>22</v>
      </c>
      <c r="B23" s="18" t="s">
        <v>1</v>
      </c>
      <c r="C23" s="63" t="s">
        <v>13</v>
      </c>
      <c r="D23" s="64"/>
      <c r="E23" s="64"/>
      <c r="F23" s="64"/>
      <c r="G23" s="64"/>
      <c r="H23" s="64"/>
      <c r="I23" s="64"/>
      <c r="J23" s="64"/>
      <c r="K23" s="65"/>
      <c r="L23" s="66" t="s">
        <v>0</v>
      </c>
      <c r="M23" s="67"/>
    </row>
    <row r="24" spans="1:13" ht="38.25" x14ac:dyDescent="0.2">
      <c r="A24" s="36"/>
      <c r="B24" s="19" t="s">
        <v>7</v>
      </c>
      <c r="C24" s="2" t="s">
        <v>26</v>
      </c>
      <c r="D24" s="2" t="s">
        <v>4</v>
      </c>
      <c r="E24" s="52" t="s">
        <v>29</v>
      </c>
      <c r="F24" s="41" t="s">
        <v>5</v>
      </c>
      <c r="G24" s="2" t="s">
        <v>28</v>
      </c>
      <c r="H24" s="2" t="s">
        <v>16</v>
      </c>
      <c r="I24" s="2" t="s">
        <v>27</v>
      </c>
      <c r="J24" s="41" t="s">
        <v>23</v>
      </c>
      <c r="K24" s="3" t="s">
        <v>6</v>
      </c>
      <c r="L24" s="21" t="s">
        <v>14</v>
      </c>
      <c r="M24" s="20" t="s">
        <v>15</v>
      </c>
    </row>
    <row r="25" spans="1:13" x14ac:dyDescent="0.2">
      <c r="A25" s="37" t="s">
        <v>9</v>
      </c>
      <c r="B25" s="22">
        <f>SUM(C25:K25)</f>
        <v>436</v>
      </c>
      <c r="C25" s="23">
        <v>1</v>
      </c>
      <c r="D25" s="23">
        <v>51</v>
      </c>
      <c r="E25" s="23">
        <v>30</v>
      </c>
      <c r="F25" s="24">
        <v>35</v>
      </c>
      <c r="G25" s="23">
        <v>0</v>
      </c>
      <c r="H25" s="23">
        <v>259</v>
      </c>
      <c r="I25" s="23">
        <v>14</v>
      </c>
      <c r="J25" s="23">
        <v>46</v>
      </c>
      <c r="K25" s="25">
        <v>0</v>
      </c>
      <c r="L25" s="26">
        <v>172</v>
      </c>
      <c r="M25" s="25">
        <v>264</v>
      </c>
    </row>
    <row r="26" spans="1:13" x14ac:dyDescent="0.2">
      <c r="A26" s="37" t="s">
        <v>30</v>
      </c>
      <c r="B26" s="22">
        <f>SUM(C26:K26)</f>
        <v>196</v>
      </c>
      <c r="C26" s="23">
        <v>0</v>
      </c>
      <c r="D26" s="27">
        <v>22</v>
      </c>
      <c r="E26" s="27">
        <v>16</v>
      </c>
      <c r="F26" s="23">
        <v>28</v>
      </c>
      <c r="G26" s="27">
        <v>1</v>
      </c>
      <c r="H26" s="23">
        <v>116</v>
      </c>
      <c r="I26" s="23">
        <v>7</v>
      </c>
      <c r="J26" s="23">
        <v>6</v>
      </c>
      <c r="K26" s="25">
        <v>0</v>
      </c>
      <c r="L26" s="26">
        <v>56</v>
      </c>
      <c r="M26" s="25">
        <v>140</v>
      </c>
    </row>
    <row r="27" spans="1:13" x14ac:dyDescent="0.2">
      <c r="A27" s="37" t="s">
        <v>10</v>
      </c>
      <c r="B27" s="22">
        <f t="shared" ref="B27:B33" si="2">SUM(C27:K27)</f>
        <v>570</v>
      </c>
      <c r="C27" s="23">
        <v>1</v>
      </c>
      <c r="D27" s="23">
        <v>118</v>
      </c>
      <c r="E27" s="23">
        <v>21</v>
      </c>
      <c r="F27" s="23">
        <v>52</v>
      </c>
      <c r="G27" s="23">
        <v>0</v>
      </c>
      <c r="H27" s="23">
        <v>276</v>
      </c>
      <c r="I27" s="23">
        <v>9</v>
      </c>
      <c r="J27" s="23">
        <v>92</v>
      </c>
      <c r="K27" s="25">
        <v>1</v>
      </c>
      <c r="L27" s="26">
        <v>317</v>
      </c>
      <c r="M27" s="25">
        <v>253</v>
      </c>
    </row>
    <row r="28" spans="1:13" x14ac:dyDescent="0.2">
      <c r="A28" s="37" t="s">
        <v>2</v>
      </c>
      <c r="B28" s="22">
        <f t="shared" si="2"/>
        <v>131</v>
      </c>
      <c r="C28" s="23">
        <v>0</v>
      </c>
      <c r="D28" s="23">
        <v>11</v>
      </c>
      <c r="E28" s="23">
        <v>2</v>
      </c>
      <c r="F28" s="23">
        <v>8</v>
      </c>
      <c r="G28" s="23">
        <v>0</v>
      </c>
      <c r="H28" s="23">
        <v>107</v>
      </c>
      <c r="I28" s="23">
        <v>2</v>
      </c>
      <c r="J28" s="23">
        <v>1</v>
      </c>
      <c r="K28" s="24">
        <v>0</v>
      </c>
      <c r="L28" s="26">
        <v>5</v>
      </c>
      <c r="M28" s="25">
        <v>126</v>
      </c>
    </row>
    <row r="29" spans="1:13" x14ac:dyDescent="0.2">
      <c r="A29" s="37" t="s">
        <v>3</v>
      </c>
      <c r="B29" s="22">
        <f t="shared" si="2"/>
        <v>1562</v>
      </c>
      <c r="C29" s="23">
        <v>1</v>
      </c>
      <c r="D29" s="23">
        <v>405</v>
      </c>
      <c r="E29" s="23">
        <v>21</v>
      </c>
      <c r="F29" s="23">
        <v>90</v>
      </c>
      <c r="G29" s="23">
        <v>0</v>
      </c>
      <c r="H29" s="27">
        <v>683</v>
      </c>
      <c r="I29" s="27">
        <v>40</v>
      </c>
      <c r="J29" s="27">
        <v>303</v>
      </c>
      <c r="K29" s="25">
        <v>19</v>
      </c>
      <c r="L29" s="26">
        <v>1218</v>
      </c>
      <c r="M29" s="25">
        <v>344</v>
      </c>
    </row>
    <row r="30" spans="1:13" x14ac:dyDescent="0.2">
      <c r="A30" s="37" t="s">
        <v>11</v>
      </c>
      <c r="B30" s="22">
        <f t="shared" si="2"/>
        <v>302</v>
      </c>
      <c r="C30" s="23">
        <v>0</v>
      </c>
      <c r="D30" s="23">
        <v>28</v>
      </c>
      <c r="E30" s="23">
        <v>18</v>
      </c>
      <c r="F30" s="23">
        <v>33</v>
      </c>
      <c r="G30" s="23">
        <v>1</v>
      </c>
      <c r="H30" s="27">
        <v>161</v>
      </c>
      <c r="I30" s="27">
        <v>7</v>
      </c>
      <c r="J30" s="27">
        <v>52</v>
      </c>
      <c r="K30" s="25">
        <v>2</v>
      </c>
      <c r="L30" s="26">
        <v>126</v>
      </c>
      <c r="M30" s="25">
        <v>176</v>
      </c>
    </row>
    <row r="31" spans="1:13" x14ac:dyDescent="0.2">
      <c r="A31" s="37" t="s">
        <v>12</v>
      </c>
      <c r="B31" s="22">
        <f t="shared" si="2"/>
        <v>2070</v>
      </c>
      <c r="C31" s="42">
        <v>3</v>
      </c>
      <c r="D31" s="42">
        <v>455</v>
      </c>
      <c r="E31" s="42">
        <v>155</v>
      </c>
      <c r="F31" s="42">
        <v>246</v>
      </c>
      <c r="G31" s="42">
        <v>2</v>
      </c>
      <c r="H31" s="42">
        <v>806</v>
      </c>
      <c r="I31" s="42">
        <v>58</v>
      </c>
      <c r="J31" s="42">
        <v>331</v>
      </c>
      <c r="K31" s="43">
        <v>14</v>
      </c>
      <c r="L31" s="44">
        <v>1031</v>
      </c>
      <c r="M31" s="43">
        <v>1039</v>
      </c>
    </row>
    <row r="32" spans="1:13" x14ac:dyDescent="0.2">
      <c r="A32" s="37" t="s">
        <v>25</v>
      </c>
      <c r="B32" s="22">
        <f t="shared" si="2"/>
        <v>155</v>
      </c>
      <c r="C32" s="42">
        <v>0</v>
      </c>
      <c r="D32" s="42">
        <v>17</v>
      </c>
      <c r="E32" s="42">
        <v>18</v>
      </c>
      <c r="F32" s="42">
        <v>15</v>
      </c>
      <c r="G32" s="42">
        <v>0</v>
      </c>
      <c r="H32" s="42">
        <v>82</v>
      </c>
      <c r="I32" s="42">
        <v>4</v>
      </c>
      <c r="J32" s="42">
        <v>18</v>
      </c>
      <c r="K32" s="43">
        <v>1</v>
      </c>
      <c r="L32" s="44">
        <v>45</v>
      </c>
      <c r="M32" s="43">
        <v>110</v>
      </c>
    </row>
    <row r="33" spans="1:16" x14ac:dyDescent="0.2">
      <c r="A33" s="37" t="s">
        <v>24</v>
      </c>
      <c r="B33" s="45">
        <f t="shared" si="2"/>
        <v>1470</v>
      </c>
      <c r="C33" s="42">
        <v>0</v>
      </c>
      <c r="D33" s="42">
        <v>239</v>
      </c>
      <c r="E33" s="42">
        <v>72</v>
      </c>
      <c r="F33" s="42">
        <v>210</v>
      </c>
      <c r="G33" s="42">
        <v>1</v>
      </c>
      <c r="H33" s="42">
        <v>683</v>
      </c>
      <c r="I33" s="42">
        <v>45</v>
      </c>
      <c r="J33" s="42">
        <v>211</v>
      </c>
      <c r="K33" s="43">
        <v>9</v>
      </c>
      <c r="L33" s="44">
        <v>849</v>
      </c>
      <c r="M33" s="43">
        <v>621</v>
      </c>
    </row>
    <row r="34" spans="1:16" x14ac:dyDescent="0.2">
      <c r="A34" s="37" t="s">
        <v>32</v>
      </c>
      <c r="B34" s="45">
        <f>SUM(C34:K34)</f>
        <v>30</v>
      </c>
      <c r="C34" s="42">
        <v>0</v>
      </c>
      <c r="D34" s="42">
        <v>3</v>
      </c>
      <c r="E34" s="42">
        <v>3</v>
      </c>
      <c r="F34" s="42">
        <v>3</v>
      </c>
      <c r="G34" s="42">
        <v>0</v>
      </c>
      <c r="H34" s="42">
        <v>18</v>
      </c>
      <c r="I34" s="42">
        <v>2</v>
      </c>
      <c r="J34" s="42">
        <v>1</v>
      </c>
      <c r="K34" s="43">
        <v>0</v>
      </c>
      <c r="L34" s="44">
        <v>4</v>
      </c>
      <c r="M34" s="43">
        <v>26</v>
      </c>
    </row>
    <row r="35" spans="1:16" ht="13.5" thickBot="1" x14ac:dyDescent="0.25">
      <c r="A35" s="38" t="s">
        <v>8</v>
      </c>
      <c r="B35" s="29">
        <f t="shared" ref="B35:M35" si="3">SUM(B25:B34)</f>
        <v>6922</v>
      </c>
      <c r="C35" s="30">
        <f t="shared" si="3"/>
        <v>6</v>
      </c>
      <c r="D35" s="30">
        <f t="shared" si="3"/>
        <v>1349</v>
      </c>
      <c r="E35" s="30">
        <f t="shared" si="3"/>
        <v>356</v>
      </c>
      <c r="F35" s="30">
        <f t="shared" si="3"/>
        <v>720</v>
      </c>
      <c r="G35" s="30">
        <f t="shared" si="3"/>
        <v>5</v>
      </c>
      <c r="H35" s="30">
        <f t="shared" si="3"/>
        <v>3191</v>
      </c>
      <c r="I35" s="30">
        <f t="shared" si="3"/>
        <v>188</v>
      </c>
      <c r="J35" s="30">
        <f t="shared" si="3"/>
        <v>1061</v>
      </c>
      <c r="K35" s="31">
        <f t="shared" si="3"/>
        <v>46</v>
      </c>
      <c r="L35" s="32">
        <f t="shared" si="3"/>
        <v>3823</v>
      </c>
      <c r="M35" s="31">
        <f t="shared" si="3"/>
        <v>3099</v>
      </c>
    </row>
    <row r="38" spans="1:16" x14ac:dyDescent="0.2">
      <c r="A38" s="35" t="s">
        <v>19</v>
      </c>
    </row>
    <row r="39" spans="1:16" ht="13.5" thickBot="1" x14ac:dyDescent="0.25">
      <c r="A39" s="35"/>
    </row>
    <row r="40" spans="1:16" ht="13.5" thickBot="1" x14ac:dyDescent="0.25">
      <c r="A40" s="39" t="s">
        <v>22</v>
      </c>
      <c r="B40" s="18" t="s">
        <v>1</v>
      </c>
      <c r="C40" s="63" t="s">
        <v>13</v>
      </c>
      <c r="D40" s="64"/>
      <c r="E40" s="64"/>
      <c r="F40" s="64"/>
      <c r="G40" s="64"/>
      <c r="H40" s="64"/>
      <c r="I40" s="64"/>
      <c r="J40" s="64"/>
      <c r="K40" s="65"/>
      <c r="L40" s="66" t="s">
        <v>0</v>
      </c>
      <c r="M40" s="67"/>
    </row>
    <row r="41" spans="1:16" ht="38.25" x14ac:dyDescent="0.2">
      <c r="A41" s="36"/>
      <c r="B41" s="19" t="s">
        <v>7</v>
      </c>
      <c r="C41" s="2" t="s">
        <v>26</v>
      </c>
      <c r="D41" s="2" t="s">
        <v>4</v>
      </c>
      <c r="E41" s="52" t="s">
        <v>29</v>
      </c>
      <c r="F41" s="41" t="s">
        <v>5</v>
      </c>
      <c r="G41" s="2" t="s">
        <v>28</v>
      </c>
      <c r="H41" s="2" t="s">
        <v>16</v>
      </c>
      <c r="I41" s="2" t="s">
        <v>27</v>
      </c>
      <c r="J41" s="41" t="s">
        <v>23</v>
      </c>
      <c r="K41" s="3" t="s">
        <v>6</v>
      </c>
      <c r="L41" s="21" t="s">
        <v>14</v>
      </c>
      <c r="M41" s="20" t="s">
        <v>15</v>
      </c>
    </row>
    <row r="42" spans="1:16" x14ac:dyDescent="0.2">
      <c r="A42" s="37" t="s">
        <v>9</v>
      </c>
      <c r="B42" s="22">
        <f>B59+B76</f>
        <v>369</v>
      </c>
      <c r="C42" s="23">
        <f>C59+C76</f>
        <v>1</v>
      </c>
      <c r="D42" s="23">
        <f t="shared" ref="D42:M42" si="4">D59+D76</f>
        <v>42</v>
      </c>
      <c r="E42" s="23">
        <f t="shared" si="4"/>
        <v>22</v>
      </c>
      <c r="F42" s="24">
        <f t="shared" si="4"/>
        <v>27</v>
      </c>
      <c r="G42" s="23">
        <f t="shared" si="4"/>
        <v>0</v>
      </c>
      <c r="H42" s="23">
        <f t="shared" si="4"/>
        <v>224</v>
      </c>
      <c r="I42" s="23">
        <f t="shared" si="4"/>
        <v>13</v>
      </c>
      <c r="J42" s="23">
        <f t="shared" si="4"/>
        <v>40</v>
      </c>
      <c r="K42" s="25">
        <f t="shared" si="4"/>
        <v>0</v>
      </c>
      <c r="L42" s="26">
        <f t="shared" si="4"/>
        <v>140</v>
      </c>
      <c r="M42" s="25">
        <f t="shared" si="4"/>
        <v>229</v>
      </c>
    </row>
    <row r="43" spans="1:16" x14ac:dyDescent="0.2">
      <c r="A43" s="37" t="s">
        <v>30</v>
      </c>
      <c r="B43" s="22">
        <f t="shared" ref="B43:M43" si="5">B60+B77</f>
        <v>177</v>
      </c>
      <c r="C43" s="23">
        <f t="shared" si="5"/>
        <v>0</v>
      </c>
      <c r="D43" s="27">
        <f t="shared" si="5"/>
        <v>22</v>
      </c>
      <c r="E43" s="27">
        <f t="shared" si="5"/>
        <v>13</v>
      </c>
      <c r="F43" s="23">
        <f t="shared" si="5"/>
        <v>24</v>
      </c>
      <c r="G43" s="27">
        <f t="shared" si="5"/>
        <v>1</v>
      </c>
      <c r="H43" s="23">
        <f t="shared" si="5"/>
        <v>107</v>
      </c>
      <c r="I43" s="23">
        <f t="shared" si="5"/>
        <v>6</v>
      </c>
      <c r="J43" s="23">
        <f t="shared" si="5"/>
        <v>4</v>
      </c>
      <c r="K43" s="25">
        <f t="shared" si="5"/>
        <v>0</v>
      </c>
      <c r="L43" s="26">
        <f t="shared" si="5"/>
        <v>46</v>
      </c>
      <c r="M43" s="25">
        <f t="shared" si="5"/>
        <v>131</v>
      </c>
    </row>
    <row r="44" spans="1:16" x14ac:dyDescent="0.2">
      <c r="A44" s="37" t="s">
        <v>10</v>
      </c>
      <c r="B44" s="22">
        <f t="shared" ref="B44:M44" si="6">B61+B78</f>
        <v>529</v>
      </c>
      <c r="C44" s="23">
        <f t="shared" si="6"/>
        <v>1</v>
      </c>
      <c r="D44" s="23">
        <f t="shared" si="6"/>
        <v>109</v>
      </c>
      <c r="E44" s="23">
        <f t="shared" si="6"/>
        <v>16</v>
      </c>
      <c r="F44" s="23">
        <f t="shared" si="6"/>
        <v>39</v>
      </c>
      <c r="G44" s="23">
        <f t="shared" si="6"/>
        <v>0</v>
      </c>
      <c r="H44" s="23">
        <f t="shared" si="6"/>
        <v>268</v>
      </c>
      <c r="I44" s="23">
        <f t="shared" si="6"/>
        <v>9</v>
      </c>
      <c r="J44" s="23">
        <f t="shared" si="6"/>
        <v>86</v>
      </c>
      <c r="K44" s="25">
        <f t="shared" si="6"/>
        <v>1</v>
      </c>
      <c r="L44" s="26">
        <f t="shared" si="6"/>
        <v>290</v>
      </c>
      <c r="M44" s="25">
        <f t="shared" si="6"/>
        <v>239</v>
      </c>
    </row>
    <row r="45" spans="1:16" x14ac:dyDescent="0.2">
      <c r="A45" s="37" t="s">
        <v>2</v>
      </c>
      <c r="B45" s="22">
        <f t="shared" ref="B45:M45" si="7">B62+B79</f>
        <v>122</v>
      </c>
      <c r="C45" s="23">
        <f t="shared" si="7"/>
        <v>0</v>
      </c>
      <c r="D45" s="23">
        <f t="shared" si="7"/>
        <v>10</v>
      </c>
      <c r="E45" s="23">
        <f t="shared" si="7"/>
        <v>1</v>
      </c>
      <c r="F45" s="23">
        <f t="shared" si="7"/>
        <v>7</v>
      </c>
      <c r="G45" s="23">
        <f t="shared" si="7"/>
        <v>0</v>
      </c>
      <c r="H45" s="24">
        <f t="shared" si="7"/>
        <v>101</v>
      </c>
      <c r="I45" s="24">
        <f t="shared" si="7"/>
        <v>2</v>
      </c>
      <c r="J45" s="24">
        <f t="shared" si="7"/>
        <v>1</v>
      </c>
      <c r="K45" s="24">
        <f t="shared" si="7"/>
        <v>0</v>
      </c>
      <c r="L45" s="26">
        <f t="shared" si="7"/>
        <v>5</v>
      </c>
      <c r="M45" s="25">
        <f t="shared" si="7"/>
        <v>117</v>
      </c>
    </row>
    <row r="46" spans="1:16" x14ac:dyDescent="0.2">
      <c r="A46" s="37" t="s">
        <v>3</v>
      </c>
      <c r="B46" s="22">
        <f t="shared" ref="B46:M46" si="8">B63+B80</f>
        <v>1370</v>
      </c>
      <c r="C46" s="23">
        <f t="shared" si="8"/>
        <v>1</v>
      </c>
      <c r="D46" s="23">
        <f t="shared" si="8"/>
        <v>370</v>
      </c>
      <c r="E46" s="23">
        <f t="shared" si="8"/>
        <v>17</v>
      </c>
      <c r="F46" s="23">
        <f t="shared" si="8"/>
        <v>74</v>
      </c>
      <c r="G46" s="23">
        <f t="shared" si="8"/>
        <v>0</v>
      </c>
      <c r="H46" s="28">
        <f t="shared" si="8"/>
        <v>595</v>
      </c>
      <c r="I46" s="28">
        <f t="shared" si="8"/>
        <v>33</v>
      </c>
      <c r="J46" s="28">
        <f t="shared" si="8"/>
        <v>262</v>
      </c>
      <c r="K46" s="25">
        <f t="shared" si="8"/>
        <v>18</v>
      </c>
      <c r="L46" s="26">
        <f t="shared" si="8"/>
        <v>1052</v>
      </c>
      <c r="M46" s="25">
        <f t="shared" si="8"/>
        <v>318</v>
      </c>
    </row>
    <row r="47" spans="1:16" x14ac:dyDescent="0.2">
      <c r="A47" s="37" t="s">
        <v>11</v>
      </c>
      <c r="B47" s="22">
        <f t="shared" ref="B47:M47" si="9">B64+B81</f>
        <v>265</v>
      </c>
      <c r="C47" s="23">
        <f t="shared" si="9"/>
        <v>0</v>
      </c>
      <c r="D47" s="23">
        <f t="shared" si="9"/>
        <v>23</v>
      </c>
      <c r="E47" s="23">
        <f t="shared" si="9"/>
        <v>15</v>
      </c>
      <c r="F47" s="23">
        <f t="shared" si="9"/>
        <v>24</v>
      </c>
      <c r="G47" s="23">
        <f t="shared" si="9"/>
        <v>0</v>
      </c>
      <c r="H47" s="23">
        <f t="shared" si="9"/>
        <v>148</v>
      </c>
      <c r="I47" s="23">
        <f t="shared" si="9"/>
        <v>6</v>
      </c>
      <c r="J47" s="23">
        <f t="shared" si="9"/>
        <v>47</v>
      </c>
      <c r="K47" s="25">
        <f t="shared" si="9"/>
        <v>2</v>
      </c>
      <c r="L47" s="26">
        <f t="shared" si="9"/>
        <v>103</v>
      </c>
      <c r="M47" s="25">
        <f t="shared" si="9"/>
        <v>162</v>
      </c>
    </row>
    <row r="48" spans="1:16" x14ac:dyDescent="0.2">
      <c r="A48" s="37" t="s">
        <v>12</v>
      </c>
      <c r="B48" s="22">
        <f t="shared" ref="B48:M48" si="10">B65+B82</f>
        <v>1775</v>
      </c>
      <c r="C48" s="42">
        <f t="shared" si="10"/>
        <v>3</v>
      </c>
      <c r="D48" s="42">
        <f t="shared" si="10"/>
        <v>389</v>
      </c>
      <c r="E48" s="42">
        <f t="shared" si="10"/>
        <v>120</v>
      </c>
      <c r="F48" s="42">
        <f t="shared" si="10"/>
        <v>206</v>
      </c>
      <c r="G48" s="42">
        <f t="shared" si="10"/>
        <v>1</v>
      </c>
      <c r="H48" s="42">
        <f t="shared" si="10"/>
        <v>715</v>
      </c>
      <c r="I48" s="42">
        <f t="shared" si="10"/>
        <v>46</v>
      </c>
      <c r="J48" s="42">
        <f t="shared" si="10"/>
        <v>283</v>
      </c>
      <c r="K48" s="43">
        <f t="shared" si="10"/>
        <v>12</v>
      </c>
      <c r="L48" s="44">
        <f t="shared" si="10"/>
        <v>856</v>
      </c>
      <c r="M48" s="43">
        <f t="shared" si="10"/>
        <v>919</v>
      </c>
      <c r="P48" s="40"/>
    </row>
    <row r="49" spans="1:16" x14ac:dyDescent="0.2">
      <c r="A49" s="37" t="s">
        <v>25</v>
      </c>
      <c r="B49" s="22">
        <f t="shared" ref="B49:M49" si="11">B66+B83</f>
        <v>136</v>
      </c>
      <c r="C49" s="42">
        <f t="shared" si="11"/>
        <v>0</v>
      </c>
      <c r="D49" s="42">
        <f t="shared" si="11"/>
        <v>14</v>
      </c>
      <c r="E49" s="42">
        <f t="shared" si="11"/>
        <v>15</v>
      </c>
      <c r="F49" s="42">
        <f t="shared" si="11"/>
        <v>15</v>
      </c>
      <c r="G49" s="42">
        <f t="shared" si="11"/>
        <v>0</v>
      </c>
      <c r="H49" s="42">
        <f t="shared" si="11"/>
        <v>71</v>
      </c>
      <c r="I49" s="42">
        <f t="shared" si="11"/>
        <v>3</v>
      </c>
      <c r="J49" s="42">
        <f t="shared" si="11"/>
        <v>17</v>
      </c>
      <c r="K49" s="43">
        <f t="shared" si="11"/>
        <v>1</v>
      </c>
      <c r="L49" s="44">
        <f t="shared" si="11"/>
        <v>37</v>
      </c>
      <c r="M49" s="43">
        <f t="shared" si="11"/>
        <v>99</v>
      </c>
      <c r="P49" s="40"/>
    </row>
    <row r="50" spans="1:16" x14ac:dyDescent="0.2">
      <c r="A50" s="37" t="s">
        <v>24</v>
      </c>
      <c r="B50" s="22">
        <f t="shared" ref="B50:M50" si="12">B67+B84</f>
        <v>1201</v>
      </c>
      <c r="C50" s="42">
        <f t="shared" si="12"/>
        <v>0</v>
      </c>
      <c r="D50" s="42">
        <f t="shared" si="12"/>
        <v>198</v>
      </c>
      <c r="E50" s="42">
        <f t="shared" si="12"/>
        <v>50</v>
      </c>
      <c r="F50" s="42">
        <f t="shared" si="12"/>
        <v>151</v>
      </c>
      <c r="G50" s="42">
        <f t="shared" si="12"/>
        <v>1</v>
      </c>
      <c r="H50" s="42">
        <f t="shared" si="12"/>
        <v>574</v>
      </c>
      <c r="I50" s="42">
        <f t="shared" si="12"/>
        <v>33</v>
      </c>
      <c r="J50" s="42">
        <f t="shared" si="12"/>
        <v>186</v>
      </c>
      <c r="K50" s="43">
        <f t="shared" si="12"/>
        <v>8</v>
      </c>
      <c r="L50" s="44">
        <f t="shared" si="12"/>
        <v>670</v>
      </c>
      <c r="M50" s="43">
        <f t="shared" si="12"/>
        <v>531</v>
      </c>
      <c r="P50" s="40"/>
    </row>
    <row r="51" spans="1:16" x14ac:dyDescent="0.2">
      <c r="A51" s="37" t="s">
        <v>32</v>
      </c>
      <c r="B51" s="22">
        <f t="shared" ref="B51:M51" si="13">B68+B85</f>
        <v>23</v>
      </c>
      <c r="C51" s="42">
        <f t="shared" si="13"/>
        <v>0</v>
      </c>
      <c r="D51" s="42">
        <f t="shared" si="13"/>
        <v>3</v>
      </c>
      <c r="E51" s="42">
        <f t="shared" si="13"/>
        <v>1</v>
      </c>
      <c r="F51" s="42">
        <f t="shared" si="13"/>
        <v>3</v>
      </c>
      <c r="G51" s="42">
        <f t="shared" si="13"/>
        <v>0</v>
      </c>
      <c r="H51" s="42">
        <f t="shared" si="13"/>
        <v>14</v>
      </c>
      <c r="I51" s="42">
        <f t="shared" si="13"/>
        <v>2</v>
      </c>
      <c r="J51" s="42">
        <f t="shared" si="13"/>
        <v>0</v>
      </c>
      <c r="K51" s="43">
        <f t="shared" si="13"/>
        <v>0</v>
      </c>
      <c r="L51" s="44">
        <f t="shared" si="13"/>
        <v>2</v>
      </c>
      <c r="M51" s="43">
        <f t="shared" si="13"/>
        <v>21</v>
      </c>
      <c r="P51" s="40"/>
    </row>
    <row r="52" spans="1:16" ht="13.5" thickBot="1" x14ac:dyDescent="0.25">
      <c r="A52" s="38" t="s">
        <v>8</v>
      </c>
      <c r="B52" s="29">
        <f>SUM(B42:B51)</f>
        <v>5967</v>
      </c>
      <c r="C52" s="30">
        <f t="shared" ref="C52:M52" si="14">SUM(C42:C51)</f>
        <v>6</v>
      </c>
      <c r="D52" s="30">
        <f t="shared" si="14"/>
        <v>1180</v>
      </c>
      <c r="E52" s="30">
        <f t="shared" si="14"/>
        <v>270</v>
      </c>
      <c r="F52" s="30">
        <f t="shared" si="14"/>
        <v>570</v>
      </c>
      <c r="G52" s="30">
        <f t="shared" si="14"/>
        <v>3</v>
      </c>
      <c r="H52" s="30">
        <f t="shared" si="14"/>
        <v>2817</v>
      </c>
      <c r="I52" s="30">
        <f t="shared" si="14"/>
        <v>153</v>
      </c>
      <c r="J52" s="30">
        <f t="shared" si="14"/>
        <v>926</v>
      </c>
      <c r="K52" s="31">
        <f t="shared" si="14"/>
        <v>42</v>
      </c>
      <c r="L52" s="32">
        <f t="shared" si="14"/>
        <v>3201</v>
      </c>
      <c r="M52" s="31">
        <f t="shared" si="14"/>
        <v>2766</v>
      </c>
    </row>
    <row r="54" spans="1:16" x14ac:dyDescent="0.2">
      <c r="O54" s="53"/>
    </row>
    <row r="55" spans="1:16" x14ac:dyDescent="0.2">
      <c r="A55" s="35" t="s">
        <v>20</v>
      </c>
    </row>
    <row r="56" spans="1:16" ht="13.5" thickBot="1" x14ac:dyDescent="0.25">
      <c r="A56" s="34"/>
    </row>
    <row r="57" spans="1:16" ht="13.5" customHeight="1" thickBot="1" x14ac:dyDescent="0.25">
      <c r="A57" s="39" t="s">
        <v>22</v>
      </c>
      <c r="B57" s="18" t="s">
        <v>1</v>
      </c>
      <c r="C57" s="63" t="s">
        <v>13</v>
      </c>
      <c r="D57" s="64"/>
      <c r="E57" s="64"/>
      <c r="F57" s="64"/>
      <c r="G57" s="64"/>
      <c r="H57" s="64"/>
      <c r="I57" s="64"/>
      <c r="J57" s="64"/>
      <c r="K57" s="65"/>
      <c r="L57" s="66" t="s">
        <v>0</v>
      </c>
      <c r="M57" s="67"/>
    </row>
    <row r="58" spans="1:16" ht="38.25" x14ac:dyDescent="0.2">
      <c r="A58" s="36"/>
      <c r="B58" s="19" t="s">
        <v>7</v>
      </c>
      <c r="C58" s="2" t="s">
        <v>26</v>
      </c>
      <c r="D58" s="2" t="s">
        <v>4</v>
      </c>
      <c r="E58" s="52" t="s">
        <v>29</v>
      </c>
      <c r="F58" s="41" t="s">
        <v>5</v>
      </c>
      <c r="G58" s="2" t="s">
        <v>28</v>
      </c>
      <c r="H58" s="2" t="s">
        <v>16</v>
      </c>
      <c r="I58" s="2" t="s">
        <v>27</v>
      </c>
      <c r="J58" s="41" t="s">
        <v>23</v>
      </c>
      <c r="K58" s="3" t="s">
        <v>6</v>
      </c>
      <c r="L58" s="21" t="s">
        <v>14</v>
      </c>
      <c r="M58" s="20" t="s">
        <v>15</v>
      </c>
    </row>
    <row r="59" spans="1:16" ht="15.75" customHeight="1" x14ac:dyDescent="0.2">
      <c r="A59" s="37" t="s">
        <v>9</v>
      </c>
      <c r="B59" s="22">
        <f t="shared" ref="B59:B68" si="15">SUM(C59:K59)</f>
        <v>249</v>
      </c>
      <c r="C59" s="23">
        <v>1</v>
      </c>
      <c r="D59" s="23">
        <v>25</v>
      </c>
      <c r="E59" s="23">
        <v>15</v>
      </c>
      <c r="F59" s="24">
        <v>17</v>
      </c>
      <c r="G59" s="23">
        <v>0</v>
      </c>
      <c r="H59" s="23">
        <v>163</v>
      </c>
      <c r="I59" s="23">
        <v>10</v>
      </c>
      <c r="J59" s="23">
        <v>18</v>
      </c>
      <c r="K59" s="25">
        <v>0</v>
      </c>
      <c r="L59" s="26">
        <v>87</v>
      </c>
      <c r="M59" s="25">
        <v>162</v>
      </c>
    </row>
    <row r="60" spans="1:16" x14ac:dyDescent="0.2">
      <c r="A60" s="37" t="s">
        <v>30</v>
      </c>
      <c r="B60" s="22">
        <f t="shared" si="15"/>
        <v>153</v>
      </c>
      <c r="C60" s="23">
        <v>0</v>
      </c>
      <c r="D60" s="27">
        <v>20</v>
      </c>
      <c r="E60" s="27">
        <v>12</v>
      </c>
      <c r="F60" s="23">
        <v>22</v>
      </c>
      <c r="G60" s="27">
        <v>1</v>
      </c>
      <c r="H60" s="23">
        <v>92</v>
      </c>
      <c r="I60" s="23">
        <v>5</v>
      </c>
      <c r="J60" s="23">
        <v>1</v>
      </c>
      <c r="K60" s="25">
        <v>0</v>
      </c>
      <c r="L60" s="26">
        <v>37</v>
      </c>
      <c r="M60" s="25">
        <v>116</v>
      </c>
    </row>
    <row r="61" spans="1:16" x14ac:dyDescent="0.2">
      <c r="A61" s="37" t="s">
        <v>10</v>
      </c>
      <c r="B61" s="22">
        <f t="shared" si="15"/>
        <v>510</v>
      </c>
      <c r="C61" s="23">
        <v>1</v>
      </c>
      <c r="D61" s="23">
        <v>106</v>
      </c>
      <c r="E61" s="23">
        <v>16</v>
      </c>
      <c r="F61" s="23">
        <v>38</v>
      </c>
      <c r="G61" s="23">
        <v>0</v>
      </c>
      <c r="H61" s="23">
        <v>258</v>
      </c>
      <c r="I61" s="23">
        <v>9</v>
      </c>
      <c r="J61" s="23">
        <v>81</v>
      </c>
      <c r="K61" s="25">
        <v>1</v>
      </c>
      <c r="L61" s="26">
        <v>277</v>
      </c>
      <c r="M61" s="25">
        <v>233</v>
      </c>
    </row>
    <row r="62" spans="1:16" x14ac:dyDescent="0.2">
      <c r="A62" s="37" t="s">
        <v>2</v>
      </c>
      <c r="B62" s="22">
        <f t="shared" si="15"/>
        <v>89</v>
      </c>
      <c r="C62" s="23">
        <v>0</v>
      </c>
      <c r="D62" s="23">
        <v>4</v>
      </c>
      <c r="E62" s="23">
        <v>1</v>
      </c>
      <c r="F62" s="23">
        <v>6</v>
      </c>
      <c r="G62" s="23">
        <v>0</v>
      </c>
      <c r="H62" s="24">
        <v>76</v>
      </c>
      <c r="I62" s="24">
        <v>2</v>
      </c>
      <c r="J62" s="24">
        <v>0</v>
      </c>
      <c r="K62" s="24">
        <v>0</v>
      </c>
      <c r="L62" s="26">
        <v>2</v>
      </c>
      <c r="M62" s="25">
        <v>87</v>
      </c>
    </row>
    <row r="63" spans="1:16" x14ac:dyDescent="0.2">
      <c r="A63" s="37" t="s">
        <v>3</v>
      </c>
      <c r="B63" s="22">
        <f t="shared" si="15"/>
        <v>1270</v>
      </c>
      <c r="C63" s="23">
        <v>1</v>
      </c>
      <c r="D63" s="23">
        <v>347</v>
      </c>
      <c r="E63" s="23">
        <v>16</v>
      </c>
      <c r="F63" s="23">
        <v>64</v>
      </c>
      <c r="G63" s="23">
        <v>0</v>
      </c>
      <c r="H63" s="28">
        <v>546</v>
      </c>
      <c r="I63" s="28">
        <v>32</v>
      </c>
      <c r="J63" s="28">
        <v>248</v>
      </c>
      <c r="K63" s="25">
        <v>16</v>
      </c>
      <c r="L63" s="26">
        <v>985</v>
      </c>
      <c r="M63" s="25">
        <v>285</v>
      </c>
    </row>
    <row r="64" spans="1:16" x14ac:dyDescent="0.2">
      <c r="A64" s="37" t="s">
        <v>11</v>
      </c>
      <c r="B64" s="22">
        <f t="shared" si="15"/>
        <v>231</v>
      </c>
      <c r="C64" s="23">
        <v>0</v>
      </c>
      <c r="D64" s="23">
        <v>18</v>
      </c>
      <c r="E64" s="23">
        <v>14</v>
      </c>
      <c r="F64" s="23">
        <v>21</v>
      </c>
      <c r="G64" s="23">
        <v>0</v>
      </c>
      <c r="H64" s="23">
        <v>129</v>
      </c>
      <c r="I64" s="23">
        <v>6</v>
      </c>
      <c r="J64" s="23">
        <v>41</v>
      </c>
      <c r="K64" s="25">
        <v>2</v>
      </c>
      <c r="L64" s="26">
        <v>88</v>
      </c>
      <c r="M64" s="25">
        <v>143</v>
      </c>
    </row>
    <row r="65" spans="1:13" x14ac:dyDescent="0.2">
      <c r="A65" s="37" t="s">
        <v>12</v>
      </c>
      <c r="B65" s="22">
        <f t="shared" si="15"/>
        <v>1447</v>
      </c>
      <c r="C65" s="42">
        <v>2</v>
      </c>
      <c r="D65" s="42">
        <v>331</v>
      </c>
      <c r="E65" s="42">
        <v>76</v>
      </c>
      <c r="F65" s="42">
        <v>159</v>
      </c>
      <c r="G65" s="42">
        <v>1</v>
      </c>
      <c r="H65" s="42">
        <v>608</v>
      </c>
      <c r="I65" s="42">
        <v>40</v>
      </c>
      <c r="J65" s="42">
        <v>220</v>
      </c>
      <c r="K65" s="43">
        <v>10</v>
      </c>
      <c r="L65" s="44">
        <v>722</v>
      </c>
      <c r="M65" s="43">
        <v>725</v>
      </c>
    </row>
    <row r="66" spans="1:13" x14ac:dyDescent="0.2">
      <c r="A66" s="37" t="s">
        <v>25</v>
      </c>
      <c r="B66" s="22">
        <f t="shared" si="15"/>
        <v>113</v>
      </c>
      <c r="C66" s="42">
        <v>0</v>
      </c>
      <c r="D66" s="42">
        <v>11</v>
      </c>
      <c r="E66" s="42">
        <v>11</v>
      </c>
      <c r="F66" s="42">
        <v>12</v>
      </c>
      <c r="G66" s="42">
        <v>0</v>
      </c>
      <c r="H66" s="42">
        <v>60</v>
      </c>
      <c r="I66" s="42">
        <v>2</v>
      </c>
      <c r="J66" s="42">
        <v>16</v>
      </c>
      <c r="K66" s="43">
        <v>1</v>
      </c>
      <c r="L66" s="44">
        <v>29</v>
      </c>
      <c r="M66" s="43">
        <v>84</v>
      </c>
    </row>
    <row r="67" spans="1:13" x14ac:dyDescent="0.2">
      <c r="A67" s="37" t="s">
        <v>24</v>
      </c>
      <c r="B67" s="22">
        <f t="shared" si="15"/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3">
        <v>0</v>
      </c>
      <c r="L67" s="44">
        <v>0</v>
      </c>
      <c r="M67" s="43">
        <v>0</v>
      </c>
    </row>
    <row r="68" spans="1:13" x14ac:dyDescent="0.2">
      <c r="A68" s="37" t="s">
        <v>32</v>
      </c>
      <c r="B68" s="22">
        <f t="shared" si="15"/>
        <v>17</v>
      </c>
      <c r="C68" s="42">
        <v>0</v>
      </c>
      <c r="D68" s="42">
        <v>3</v>
      </c>
      <c r="E68" s="42">
        <v>1</v>
      </c>
      <c r="F68" s="42">
        <v>3</v>
      </c>
      <c r="G68" s="42">
        <v>0</v>
      </c>
      <c r="H68" s="42">
        <v>8</v>
      </c>
      <c r="I68" s="42">
        <v>2</v>
      </c>
      <c r="J68" s="42">
        <v>0</v>
      </c>
      <c r="K68" s="43">
        <v>0</v>
      </c>
      <c r="L68" s="44">
        <v>1</v>
      </c>
      <c r="M68" s="43">
        <v>16</v>
      </c>
    </row>
    <row r="69" spans="1:13" ht="13.5" thickBot="1" x14ac:dyDescent="0.25">
      <c r="A69" s="38" t="s">
        <v>8</v>
      </c>
      <c r="B69" s="29">
        <f t="shared" ref="B69:M69" si="16">SUM(B59:B68)</f>
        <v>4079</v>
      </c>
      <c r="C69" s="30">
        <f t="shared" si="16"/>
        <v>5</v>
      </c>
      <c r="D69" s="30">
        <f t="shared" si="16"/>
        <v>865</v>
      </c>
      <c r="E69" s="30">
        <f t="shared" si="16"/>
        <v>162</v>
      </c>
      <c r="F69" s="30">
        <f t="shared" si="16"/>
        <v>342</v>
      </c>
      <c r="G69" s="30">
        <f t="shared" si="16"/>
        <v>2</v>
      </c>
      <c r="H69" s="30">
        <f t="shared" si="16"/>
        <v>1940</v>
      </c>
      <c r="I69" s="30">
        <f t="shared" si="16"/>
        <v>108</v>
      </c>
      <c r="J69" s="30">
        <f t="shared" si="16"/>
        <v>625</v>
      </c>
      <c r="K69" s="31">
        <f t="shared" si="16"/>
        <v>30</v>
      </c>
      <c r="L69" s="32">
        <f t="shared" si="16"/>
        <v>2228</v>
      </c>
      <c r="M69" s="31">
        <f t="shared" si="16"/>
        <v>1851</v>
      </c>
    </row>
    <row r="72" spans="1:13" x14ac:dyDescent="0.2">
      <c r="A72" s="35" t="s">
        <v>21</v>
      </c>
    </row>
    <row r="73" spans="1:13" ht="13.5" thickBot="1" x14ac:dyDescent="0.25">
      <c r="A73" s="34"/>
    </row>
    <row r="74" spans="1:13" ht="13.5" thickBot="1" x14ac:dyDescent="0.25">
      <c r="A74" s="39" t="s">
        <v>22</v>
      </c>
      <c r="B74" s="18" t="s">
        <v>1</v>
      </c>
      <c r="C74" s="63" t="s">
        <v>13</v>
      </c>
      <c r="D74" s="64"/>
      <c r="E74" s="64"/>
      <c r="F74" s="64"/>
      <c r="G74" s="64"/>
      <c r="H74" s="64"/>
      <c r="I74" s="64"/>
      <c r="J74" s="64"/>
      <c r="K74" s="65"/>
      <c r="L74" s="66" t="s">
        <v>0</v>
      </c>
      <c r="M74" s="67"/>
    </row>
    <row r="75" spans="1:13" ht="38.25" x14ac:dyDescent="0.2">
      <c r="A75" s="36"/>
      <c r="B75" s="19" t="s">
        <v>7</v>
      </c>
      <c r="C75" s="2" t="s">
        <v>26</v>
      </c>
      <c r="D75" s="2" t="s">
        <v>4</v>
      </c>
      <c r="E75" s="52" t="s">
        <v>29</v>
      </c>
      <c r="F75" s="41" t="s">
        <v>5</v>
      </c>
      <c r="G75" s="2" t="s">
        <v>28</v>
      </c>
      <c r="H75" s="2" t="s">
        <v>16</v>
      </c>
      <c r="I75" s="2" t="s">
        <v>27</v>
      </c>
      <c r="J75" s="41" t="s">
        <v>23</v>
      </c>
      <c r="K75" s="3" t="s">
        <v>6</v>
      </c>
      <c r="L75" s="21" t="s">
        <v>14</v>
      </c>
      <c r="M75" s="20" t="s">
        <v>15</v>
      </c>
    </row>
    <row r="76" spans="1:13" x14ac:dyDescent="0.2">
      <c r="A76" s="37" t="s">
        <v>9</v>
      </c>
      <c r="B76" s="22">
        <f t="shared" ref="B76:B85" si="17">SUM(C76:K76)</f>
        <v>120</v>
      </c>
      <c r="C76" s="23">
        <v>0</v>
      </c>
      <c r="D76" s="23">
        <v>17</v>
      </c>
      <c r="E76" s="23">
        <v>7</v>
      </c>
      <c r="F76" s="24">
        <v>10</v>
      </c>
      <c r="G76" s="23">
        <v>0</v>
      </c>
      <c r="H76" s="23">
        <v>61</v>
      </c>
      <c r="I76" s="23">
        <v>3</v>
      </c>
      <c r="J76" s="23">
        <v>22</v>
      </c>
      <c r="K76" s="25">
        <v>0</v>
      </c>
      <c r="L76" s="26">
        <v>53</v>
      </c>
      <c r="M76" s="25">
        <v>67</v>
      </c>
    </row>
    <row r="77" spans="1:13" x14ac:dyDescent="0.2">
      <c r="A77" s="37" t="s">
        <v>30</v>
      </c>
      <c r="B77" s="22">
        <f t="shared" si="17"/>
        <v>24</v>
      </c>
      <c r="C77" s="23">
        <v>0</v>
      </c>
      <c r="D77" s="27">
        <v>2</v>
      </c>
      <c r="E77" s="27">
        <v>1</v>
      </c>
      <c r="F77" s="23">
        <v>2</v>
      </c>
      <c r="G77" s="27">
        <v>0</v>
      </c>
      <c r="H77" s="23">
        <v>15</v>
      </c>
      <c r="I77" s="23">
        <v>1</v>
      </c>
      <c r="J77" s="23">
        <v>3</v>
      </c>
      <c r="K77" s="25">
        <v>0</v>
      </c>
      <c r="L77" s="26">
        <v>9</v>
      </c>
      <c r="M77" s="25">
        <v>15</v>
      </c>
    </row>
    <row r="78" spans="1:13" x14ac:dyDescent="0.2">
      <c r="A78" s="37" t="s">
        <v>10</v>
      </c>
      <c r="B78" s="22">
        <f t="shared" si="17"/>
        <v>19</v>
      </c>
      <c r="C78" s="23">
        <v>0</v>
      </c>
      <c r="D78" s="23">
        <v>3</v>
      </c>
      <c r="E78" s="23">
        <v>0</v>
      </c>
      <c r="F78" s="23">
        <v>1</v>
      </c>
      <c r="G78" s="23">
        <v>0</v>
      </c>
      <c r="H78" s="23">
        <v>10</v>
      </c>
      <c r="I78" s="23">
        <v>0</v>
      </c>
      <c r="J78" s="23">
        <v>5</v>
      </c>
      <c r="K78" s="25">
        <v>0</v>
      </c>
      <c r="L78" s="26">
        <v>13</v>
      </c>
      <c r="M78" s="25">
        <v>6</v>
      </c>
    </row>
    <row r="79" spans="1:13" x14ac:dyDescent="0.2">
      <c r="A79" s="37" t="s">
        <v>2</v>
      </c>
      <c r="B79" s="22">
        <f t="shared" si="17"/>
        <v>33</v>
      </c>
      <c r="C79" s="23">
        <v>0</v>
      </c>
      <c r="D79" s="23">
        <v>6</v>
      </c>
      <c r="E79" s="23">
        <v>0</v>
      </c>
      <c r="F79" s="23">
        <v>1</v>
      </c>
      <c r="G79" s="23">
        <v>0</v>
      </c>
      <c r="H79" s="24">
        <v>25</v>
      </c>
      <c r="I79" s="24">
        <v>0</v>
      </c>
      <c r="J79" s="24">
        <v>1</v>
      </c>
      <c r="K79" s="24">
        <v>0</v>
      </c>
      <c r="L79" s="26">
        <v>3</v>
      </c>
      <c r="M79" s="25">
        <v>30</v>
      </c>
    </row>
    <row r="80" spans="1:13" x14ac:dyDescent="0.2">
      <c r="A80" s="37" t="s">
        <v>3</v>
      </c>
      <c r="B80" s="22">
        <f t="shared" si="17"/>
        <v>100</v>
      </c>
      <c r="C80" s="23">
        <v>0</v>
      </c>
      <c r="D80" s="23">
        <v>23</v>
      </c>
      <c r="E80" s="23">
        <v>1</v>
      </c>
      <c r="F80" s="23">
        <v>10</v>
      </c>
      <c r="G80" s="23">
        <v>0</v>
      </c>
      <c r="H80" s="28">
        <v>49</v>
      </c>
      <c r="I80" s="28">
        <v>1</v>
      </c>
      <c r="J80" s="28">
        <v>14</v>
      </c>
      <c r="K80" s="25">
        <v>2</v>
      </c>
      <c r="L80" s="26">
        <v>67</v>
      </c>
      <c r="M80" s="25">
        <v>33</v>
      </c>
    </row>
    <row r="81" spans="1:13" x14ac:dyDescent="0.2">
      <c r="A81" s="37" t="s">
        <v>11</v>
      </c>
      <c r="B81" s="22">
        <f t="shared" si="17"/>
        <v>34</v>
      </c>
      <c r="C81" s="23">
        <v>0</v>
      </c>
      <c r="D81" s="23">
        <v>5</v>
      </c>
      <c r="E81" s="23">
        <v>1</v>
      </c>
      <c r="F81" s="23">
        <v>3</v>
      </c>
      <c r="G81" s="23">
        <v>0</v>
      </c>
      <c r="H81" s="23">
        <v>19</v>
      </c>
      <c r="I81" s="23">
        <v>0</v>
      </c>
      <c r="J81" s="23">
        <v>6</v>
      </c>
      <c r="K81" s="25">
        <v>0</v>
      </c>
      <c r="L81" s="26">
        <v>15</v>
      </c>
      <c r="M81" s="25">
        <v>19</v>
      </c>
    </row>
    <row r="82" spans="1:13" x14ac:dyDescent="0.2">
      <c r="A82" s="37" t="s">
        <v>12</v>
      </c>
      <c r="B82" s="22">
        <f t="shared" si="17"/>
        <v>328</v>
      </c>
      <c r="C82" s="42">
        <v>1</v>
      </c>
      <c r="D82" s="42">
        <v>58</v>
      </c>
      <c r="E82" s="42">
        <v>44</v>
      </c>
      <c r="F82" s="42">
        <v>47</v>
      </c>
      <c r="G82" s="42">
        <v>0</v>
      </c>
      <c r="H82" s="42">
        <v>107</v>
      </c>
      <c r="I82" s="42">
        <v>6</v>
      </c>
      <c r="J82" s="42">
        <v>63</v>
      </c>
      <c r="K82" s="43">
        <v>2</v>
      </c>
      <c r="L82" s="44">
        <v>134</v>
      </c>
      <c r="M82" s="43">
        <v>194</v>
      </c>
    </row>
    <row r="83" spans="1:13" x14ac:dyDescent="0.2">
      <c r="A83" s="37" t="s">
        <v>25</v>
      </c>
      <c r="B83" s="22">
        <f t="shared" si="17"/>
        <v>23</v>
      </c>
      <c r="C83" s="42">
        <v>0</v>
      </c>
      <c r="D83" s="42">
        <v>3</v>
      </c>
      <c r="E83" s="42">
        <v>4</v>
      </c>
      <c r="F83" s="42">
        <v>3</v>
      </c>
      <c r="G83" s="42">
        <v>0</v>
      </c>
      <c r="H83" s="42">
        <v>11</v>
      </c>
      <c r="I83" s="42">
        <v>1</v>
      </c>
      <c r="J83" s="42">
        <v>1</v>
      </c>
      <c r="K83" s="43">
        <v>0</v>
      </c>
      <c r="L83" s="44">
        <v>8</v>
      </c>
      <c r="M83" s="43">
        <v>15</v>
      </c>
    </row>
    <row r="84" spans="1:13" x14ac:dyDescent="0.2">
      <c r="A84" s="37" t="s">
        <v>24</v>
      </c>
      <c r="B84" s="22">
        <f t="shared" si="17"/>
        <v>1201</v>
      </c>
      <c r="C84" s="42">
        <v>0</v>
      </c>
      <c r="D84" s="42">
        <v>198</v>
      </c>
      <c r="E84" s="42">
        <v>50</v>
      </c>
      <c r="F84" s="42">
        <v>151</v>
      </c>
      <c r="G84" s="42">
        <v>1</v>
      </c>
      <c r="H84" s="42">
        <v>574</v>
      </c>
      <c r="I84" s="42">
        <v>33</v>
      </c>
      <c r="J84" s="42">
        <v>186</v>
      </c>
      <c r="K84" s="43">
        <v>8</v>
      </c>
      <c r="L84" s="44">
        <v>670</v>
      </c>
      <c r="M84" s="43">
        <v>531</v>
      </c>
    </row>
    <row r="85" spans="1:13" x14ac:dyDescent="0.2">
      <c r="A85" s="37" t="s">
        <v>32</v>
      </c>
      <c r="B85" s="22">
        <f t="shared" si="17"/>
        <v>6</v>
      </c>
      <c r="C85" s="42">
        <v>0</v>
      </c>
      <c r="D85" s="42">
        <v>0</v>
      </c>
      <c r="E85" s="42">
        <v>0</v>
      </c>
      <c r="F85" s="42">
        <v>0</v>
      </c>
      <c r="G85" s="42">
        <v>0</v>
      </c>
      <c r="H85" s="42">
        <v>6</v>
      </c>
      <c r="I85" s="42">
        <v>0</v>
      </c>
      <c r="J85" s="42">
        <v>0</v>
      </c>
      <c r="K85" s="43">
        <v>0</v>
      </c>
      <c r="L85" s="44">
        <v>1</v>
      </c>
      <c r="M85" s="43">
        <v>5</v>
      </c>
    </row>
    <row r="86" spans="1:13" ht="13.5" thickBot="1" x14ac:dyDescent="0.25">
      <c r="A86" s="38" t="s">
        <v>8</v>
      </c>
      <c r="B86" s="29">
        <f t="shared" ref="B86:M86" si="18">SUM(B76:B85)</f>
        <v>1888</v>
      </c>
      <c r="C86" s="30">
        <f t="shared" si="18"/>
        <v>1</v>
      </c>
      <c r="D86" s="30">
        <f t="shared" si="18"/>
        <v>315</v>
      </c>
      <c r="E86" s="30">
        <f t="shared" si="18"/>
        <v>108</v>
      </c>
      <c r="F86" s="30">
        <f t="shared" si="18"/>
        <v>228</v>
      </c>
      <c r="G86" s="30">
        <f t="shared" si="18"/>
        <v>1</v>
      </c>
      <c r="H86" s="30">
        <f t="shared" si="18"/>
        <v>877</v>
      </c>
      <c r="I86" s="30">
        <f t="shared" si="18"/>
        <v>45</v>
      </c>
      <c r="J86" s="30">
        <f t="shared" si="18"/>
        <v>301</v>
      </c>
      <c r="K86" s="31">
        <f t="shared" si="18"/>
        <v>12</v>
      </c>
      <c r="L86" s="32">
        <f t="shared" si="18"/>
        <v>973</v>
      </c>
      <c r="M86" s="31">
        <f t="shared" si="18"/>
        <v>915</v>
      </c>
    </row>
    <row r="89" spans="1:13" x14ac:dyDescent="0.2">
      <c r="A89"/>
    </row>
  </sheetData>
  <mergeCells count="13">
    <mergeCell ref="C23:K23"/>
    <mergeCell ref="L23:M23"/>
    <mergeCell ref="C57:K57"/>
    <mergeCell ref="L57:M57"/>
    <mergeCell ref="C74:K74"/>
    <mergeCell ref="L74:M74"/>
    <mergeCell ref="C40:K40"/>
    <mergeCell ref="L40:M40"/>
    <mergeCell ref="A1:M1"/>
    <mergeCell ref="A2:M2"/>
    <mergeCell ref="A3:M3"/>
    <mergeCell ref="C6:K6"/>
    <mergeCell ref="L6:M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Percent</vt:lpstr>
      <vt:lpstr>Number</vt:lpstr>
    </vt:vector>
  </TitlesOfParts>
  <Company>The University of Illinios at Urbana-Champaign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UIUC</dc:creator>
  <cp:lastModifiedBy>Stuby, Emily Ann</cp:lastModifiedBy>
  <cp:lastPrinted>2018-09-19T15:57:14Z</cp:lastPrinted>
  <dcterms:created xsi:type="dcterms:W3CDTF">2007-06-06T16:44:03Z</dcterms:created>
  <dcterms:modified xsi:type="dcterms:W3CDTF">2020-10-19T20:52:29Z</dcterms:modified>
</cp:coreProperties>
</file>