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836" activeTab="0"/>
  </bookViews>
  <sheets>
    <sheet name="Sheet1" sheetId="1" r:id="rId1"/>
  </sheets>
  <definedNames>
    <definedName name="_xlnm.Print_Area" localSheetId="0">'Sheet1'!$A$1:$AE$45</definedName>
  </definedNames>
  <calcPr fullCalcOnLoad="1"/>
</workbook>
</file>

<file path=xl/sharedStrings.xml><?xml version="1.0" encoding="utf-8"?>
<sst xmlns="http://schemas.openxmlformats.org/spreadsheetml/2006/main" count="270" uniqueCount="223">
  <si>
    <t>Total</t>
  </si>
  <si>
    <t>FTE*</t>
  </si>
  <si>
    <t>*FTE=full time + parttime/3</t>
  </si>
  <si>
    <t>By Permanent Home Address</t>
  </si>
  <si>
    <t>By Attendance Status</t>
  </si>
  <si>
    <t>By Tuition Range</t>
  </si>
  <si>
    <t>By Gender</t>
  </si>
  <si>
    <t>By Self-Reported Ethnic Code</t>
  </si>
  <si>
    <t>By Residency for Tuition</t>
  </si>
  <si>
    <t>By Year Of Birth</t>
  </si>
  <si>
    <t>University of Illinois at Urbana-Champaign</t>
  </si>
  <si>
    <t>By Academic College</t>
  </si>
  <si>
    <t>By Home Country (Int'l only)</t>
  </si>
  <si>
    <t>By Illinois County</t>
  </si>
  <si>
    <t>Number</t>
  </si>
  <si>
    <t>Percent</t>
  </si>
  <si>
    <t xml:space="preserve">Total </t>
  </si>
  <si>
    <t>Mean Age</t>
  </si>
  <si>
    <t>All Students Reporting African American, Asian,</t>
  </si>
  <si>
    <t xml:space="preserve">     Native American, or Native Hawaiian</t>
  </si>
  <si>
    <t xml:space="preserve">     (including multiracial &amp; Hispanic)</t>
  </si>
  <si>
    <t>Management Information PN2014/059</t>
  </si>
  <si>
    <t>On-Campus Fall 2011 New Beginning Freshmen 10-Day Profile</t>
  </si>
  <si>
    <t>PUBLICATION DATE:  December 12, 2014 (revised)</t>
  </si>
  <si>
    <t xml:space="preserve">Agr, Cons, Env Sci </t>
  </si>
  <si>
    <t xml:space="preserve">Applied Health Sci </t>
  </si>
  <si>
    <t xml:space="preserve">Business </t>
  </si>
  <si>
    <t xml:space="preserve">Education </t>
  </si>
  <si>
    <t xml:space="preserve">Engineering </t>
  </si>
  <si>
    <t xml:space="preserve">Fine &amp; Applied Arts </t>
  </si>
  <si>
    <t xml:space="preserve">General Studies </t>
  </si>
  <si>
    <t xml:space="preserve">Institute of Aviation </t>
  </si>
  <si>
    <t xml:space="preserve">Liberal Arts &amp; Sci </t>
  </si>
  <si>
    <t xml:space="preserve">Media </t>
  </si>
  <si>
    <t xml:space="preserve">African American </t>
  </si>
  <si>
    <t xml:space="preserve">Asian </t>
  </si>
  <si>
    <t xml:space="preserve">Hispanic </t>
  </si>
  <si>
    <t xml:space="preserve">Multiracial </t>
  </si>
  <si>
    <t xml:space="preserve">Native Amer/Alaskan Nat </t>
  </si>
  <si>
    <t xml:space="preserve">Native Hawaiian/Pac Isl </t>
  </si>
  <si>
    <t xml:space="preserve">White </t>
  </si>
  <si>
    <t xml:space="preserve">Foreign </t>
  </si>
  <si>
    <t xml:space="preserve">Unknown </t>
  </si>
  <si>
    <t xml:space="preserve">Native American </t>
  </si>
  <si>
    <t xml:space="preserve">Men </t>
  </si>
  <si>
    <t xml:space="preserve">Women </t>
  </si>
  <si>
    <t xml:space="preserve">Tennessee </t>
  </si>
  <si>
    <t xml:space="preserve">Texas </t>
  </si>
  <si>
    <t xml:space="preserve">Utah </t>
  </si>
  <si>
    <t xml:space="preserve">Vermont </t>
  </si>
  <si>
    <t xml:space="preserve">Virginia </t>
  </si>
  <si>
    <t xml:space="preserve">Washington </t>
  </si>
  <si>
    <t xml:space="preserve">Wisconsin </t>
  </si>
  <si>
    <t xml:space="preserve">Military </t>
  </si>
  <si>
    <t xml:space="preserve">Other Countries </t>
  </si>
  <si>
    <t xml:space="preserve">Alabama </t>
  </si>
  <si>
    <t xml:space="preserve">Alaska </t>
  </si>
  <si>
    <t xml:space="preserve">Arizona </t>
  </si>
  <si>
    <t xml:space="preserve">Arkansas </t>
  </si>
  <si>
    <t xml:space="preserve">California </t>
  </si>
  <si>
    <t xml:space="preserve">Colorado </t>
  </si>
  <si>
    <t xml:space="preserve">Connecticut </t>
  </si>
  <si>
    <t xml:space="preserve">Florida </t>
  </si>
  <si>
    <t xml:space="preserve">Georgia </t>
  </si>
  <si>
    <t xml:space="preserve">Guam </t>
  </si>
  <si>
    <t xml:space="preserve">Hawaii </t>
  </si>
  <si>
    <t xml:space="preserve">Idaho </t>
  </si>
  <si>
    <t xml:space="preserve">Illinois </t>
  </si>
  <si>
    <t xml:space="preserve">Indiana </t>
  </si>
  <si>
    <t xml:space="preserve">Iowa </t>
  </si>
  <si>
    <t xml:space="preserve">Kansas </t>
  </si>
  <si>
    <t xml:space="preserve">Kentucky </t>
  </si>
  <si>
    <t xml:space="preserve">Louisiana </t>
  </si>
  <si>
    <t xml:space="preserve">Maine </t>
  </si>
  <si>
    <t xml:space="preserve">Maryland </t>
  </si>
  <si>
    <t xml:space="preserve">Massachusetts </t>
  </si>
  <si>
    <t xml:space="preserve">Michigan </t>
  </si>
  <si>
    <t xml:space="preserve">Minnesota </t>
  </si>
  <si>
    <t xml:space="preserve">Mississippi </t>
  </si>
  <si>
    <t xml:space="preserve">Missouri </t>
  </si>
  <si>
    <t xml:space="preserve">Nebraska </t>
  </si>
  <si>
    <t xml:space="preserve">Nevada </t>
  </si>
  <si>
    <t xml:space="preserve">New Hampshire </t>
  </si>
  <si>
    <t xml:space="preserve">New Jersey </t>
  </si>
  <si>
    <t xml:space="preserve">New Mexico </t>
  </si>
  <si>
    <t xml:space="preserve">New York </t>
  </si>
  <si>
    <t xml:space="preserve">North Carolina </t>
  </si>
  <si>
    <t xml:space="preserve">Ohio </t>
  </si>
  <si>
    <t xml:space="preserve">Oklahoma </t>
  </si>
  <si>
    <t xml:space="preserve">Oregon </t>
  </si>
  <si>
    <t xml:space="preserve">Pennsylvania </t>
  </si>
  <si>
    <t xml:space="preserve">Puerto Rico </t>
  </si>
  <si>
    <t xml:space="preserve">Rhode Island </t>
  </si>
  <si>
    <t xml:space="preserve">South Carolina </t>
  </si>
  <si>
    <t xml:space="preserve">South Dakota </t>
  </si>
  <si>
    <t xml:space="preserve">Full Time </t>
  </si>
  <si>
    <t xml:space="preserve">Part Time </t>
  </si>
  <si>
    <t xml:space="preserve">I </t>
  </si>
  <si>
    <t xml:space="preserve">II </t>
  </si>
  <si>
    <t xml:space="preserve">III </t>
  </si>
  <si>
    <t xml:space="preserve">ILL </t>
  </si>
  <si>
    <t xml:space="preserve">NON-ILL </t>
  </si>
  <si>
    <t xml:space="preserve">Adams </t>
  </si>
  <si>
    <t xml:space="preserve">Bond </t>
  </si>
  <si>
    <t xml:space="preserve">Boone </t>
  </si>
  <si>
    <t xml:space="preserve">Brown </t>
  </si>
  <si>
    <t xml:space="preserve">Bureau </t>
  </si>
  <si>
    <t xml:space="preserve">Carroll </t>
  </si>
  <si>
    <t xml:space="preserve">Cass </t>
  </si>
  <si>
    <t xml:space="preserve">Champaign </t>
  </si>
  <si>
    <t xml:space="preserve">Christian </t>
  </si>
  <si>
    <t xml:space="preserve">Clark </t>
  </si>
  <si>
    <t xml:space="preserve">Clay </t>
  </si>
  <si>
    <t xml:space="preserve">Clinton </t>
  </si>
  <si>
    <t xml:space="preserve">Coles </t>
  </si>
  <si>
    <t xml:space="preserve">Cook </t>
  </si>
  <si>
    <t xml:space="preserve">Crawford </t>
  </si>
  <si>
    <t xml:space="preserve">Cumberland </t>
  </si>
  <si>
    <t xml:space="preserve">Dekalb </t>
  </si>
  <si>
    <t xml:space="preserve">Dewitt </t>
  </si>
  <si>
    <t xml:space="preserve">Douglas </t>
  </si>
  <si>
    <t xml:space="preserve">Dupage </t>
  </si>
  <si>
    <t xml:space="preserve">Edgar </t>
  </si>
  <si>
    <t xml:space="preserve">Effingham </t>
  </si>
  <si>
    <t xml:space="preserve">Fayette </t>
  </si>
  <si>
    <t xml:space="preserve">Ford </t>
  </si>
  <si>
    <t xml:space="preserve">Franklin </t>
  </si>
  <si>
    <t xml:space="preserve">Fulton </t>
  </si>
  <si>
    <t xml:space="preserve">Gallatin </t>
  </si>
  <si>
    <t xml:space="preserve">Greene </t>
  </si>
  <si>
    <t xml:space="preserve">Grundy </t>
  </si>
  <si>
    <t xml:space="preserve">Hancock </t>
  </si>
  <si>
    <t xml:space="preserve">Henderson </t>
  </si>
  <si>
    <t xml:space="preserve">Henry </t>
  </si>
  <si>
    <t xml:space="preserve">Iroquois </t>
  </si>
  <si>
    <t xml:space="preserve">Jackson </t>
  </si>
  <si>
    <t xml:space="preserve">Jefferson </t>
  </si>
  <si>
    <t xml:space="preserve">Jersey </t>
  </si>
  <si>
    <t xml:space="preserve">Jo Daviess </t>
  </si>
  <si>
    <t xml:space="preserve">Johnson </t>
  </si>
  <si>
    <t xml:space="preserve">Kane </t>
  </si>
  <si>
    <t xml:space="preserve">Kankakee </t>
  </si>
  <si>
    <t xml:space="preserve">Kendall </t>
  </si>
  <si>
    <t xml:space="preserve">Knox </t>
  </si>
  <si>
    <t xml:space="preserve">La Salle </t>
  </si>
  <si>
    <t xml:space="preserve">Lake </t>
  </si>
  <si>
    <t xml:space="preserve">Lawrence </t>
  </si>
  <si>
    <t xml:space="preserve">Lee </t>
  </si>
  <si>
    <t xml:space="preserve">Livingston </t>
  </si>
  <si>
    <t xml:space="preserve">Logan </t>
  </si>
  <si>
    <t xml:space="preserve">Macon </t>
  </si>
  <si>
    <t xml:space="preserve">Macoupin </t>
  </si>
  <si>
    <t xml:space="preserve">Madison </t>
  </si>
  <si>
    <t xml:space="preserve">Marion </t>
  </si>
  <si>
    <t xml:space="preserve">Marshall </t>
  </si>
  <si>
    <t xml:space="preserve">Mason </t>
  </si>
  <si>
    <t xml:space="preserve">Massac </t>
  </si>
  <si>
    <t xml:space="preserve">Mchenry </t>
  </si>
  <si>
    <t xml:space="preserve">Mclean </t>
  </si>
  <si>
    <t xml:space="preserve">Menard </t>
  </si>
  <si>
    <t xml:space="preserve">Mercer </t>
  </si>
  <si>
    <t xml:space="preserve">Monroe </t>
  </si>
  <si>
    <t xml:space="preserve">Montgomery </t>
  </si>
  <si>
    <t xml:space="preserve">Morgan </t>
  </si>
  <si>
    <t xml:space="preserve">Moultrie </t>
  </si>
  <si>
    <t xml:space="preserve">Ogle </t>
  </si>
  <si>
    <t xml:space="preserve">Peoria </t>
  </si>
  <si>
    <t xml:space="preserve">Piatt </t>
  </si>
  <si>
    <t xml:space="preserve">Pike </t>
  </si>
  <si>
    <t xml:space="preserve">Putnam </t>
  </si>
  <si>
    <t xml:space="preserve">Randolph </t>
  </si>
  <si>
    <t xml:space="preserve">Richland </t>
  </si>
  <si>
    <t xml:space="preserve">Rock Island </t>
  </si>
  <si>
    <t xml:space="preserve">Saint Clair </t>
  </si>
  <si>
    <t xml:space="preserve">Saline </t>
  </si>
  <si>
    <t xml:space="preserve">Sangamon </t>
  </si>
  <si>
    <t xml:space="preserve">Schuyler </t>
  </si>
  <si>
    <t xml:space="preserve">Scott </t>
  </si>
  <si>
    <t xml:space="preserve">Shelby </t>
  </si>
  <si>
    <t xml:space="preserve">Stephenson </t>
  </si>
  <si>
    <t xml:space="preserve">Tazewell </t>
  </si>
  <si>
    <t xml:space="preserve">Union </t>
  </si>
  <si>
    <t xml:space="preserve">Vermilion </t>
  </si>
  <si>
    <t xml:space="preserve">Wabash </t>
  </si>
  <si>
    <t xml:space="preserve">Warren </t>
  </si>
  <si>
    <t xml:space="preserve">Wayne </t>
  </si>
  <si>
    <t xml:space="preserve">Whiteside </t>
  </si>
  <si>
    <t xml:space="preserve">Will </t>
  </si>
  <si>
    <t xml:space="preserve">Williamson </t>
  </si>
  <si>
    <t xml:space="preserve">Winnebago </t>
  </si>
  <si>
    <t xml:space="preserve">Woodford </t>
  </si>
  <si>
    <t xml:space="preserve">Argentina </t>
  </si>
  <si>
    <t xml:space="preserve">Australia </t>
  </si>
  <si>
    <t xml:space="preserve">Brazil </t>
  </si>
  <si>
    <t xml:space="preserve">Canada </t>
  </si>
  <si>
    <t xml:space="preserve">China </t>
  </si>
  <si>
    <t xml:space="preserve">Colombia </t>
  </si>
  <si>
    <t xml:space="preserve">Hong Kong </t>
  </si>
  <si>
    <t xml:space="preserve">India </t>
  </si>
  <si>
    <t xml:space="preserve">Indonesia </t>
  </si>
  <si>
    <t xml:space="preserve">Japan </t>
  </si>
  <si>
    <t xml:space="preserve">Kazakhstan </t>
  </si>
  <si>
    <t xml:space="preserve">Korea, North </t>
  </si>
  <si>
    <t xml:space="preserve">Korea, South </t>
  </si>
  <si>
    <t xml:space="preserve">Kuwait </t>
  </si>
  <si>
    <t xml:space="preserve">Malaysia </t>
  </si>
  <si>
    <t xml:space="preserve">Mali </t>
  </si>
  <si>
    <t xml:space="preserve">Mongolia </t>
  </si>
  <si>
    <t xml:space="preserve">Netherlands </t>
  </si>
  <si>
    <t xml:space="preserve">New Zealand </t>
  </si>
  <si>
    <t xml:space="preserve">Nigeria </t>
  </si>
  <si>
    <t xml:space="preserve">Pakistan </t>
  </si>
  <si>
    <t xml:space="preserve">Philippines </t>
  </si>
  <si>
    <t xml:space="preserve">Russia </t>
  </si>
  <si>
    <t xml:space="preserve">Singapore </t>
  </si>
  <si>
    <t xml:space="preserve">South Africa </t>
  </si>
  <si>
    <t xml:space="preserve">Taiwan </t>
  </si>
  <si>
    <t xml:space="preserve">Thailand </t>
  </si>
  <si>
    <t xml:space="preserve">Turkey </t>
  </si>
  <si>
    <t xml:space="preserve">United Kingdom </t>
  </si>
  <si>
    <t xml:space="preserve">Venezuela </t>
  </si>
  <si>
    <t xml:space="preserve">Vietnam </t>
  </si>
  <si>
    <t xml:space="preserve">Zambia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</si>
</sst>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%"/>
    <numFmt numFmtId="169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b/>
      <sz val="10"/>
      <name val="MS Sans Serif"/>
      <family val="2"/>
    </font>
    <font>
      <b/>
      <sz val="10"/>
      <color indexed="8"/>
      <name val="MS Sans Serif"/>
      <family val="2"/>
    </font>
    <font>
      <sz val="8"/>
      <name val="Microsoft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57">
      <alignment/>
      <protection/>
    </xf>
    <xf numFmtId="0" fontId="6" fillId="0" borderId="0" xfId="57" applyFont="1">
      <alignment/>
      <protection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8" fillId="33" borderId="0" xfId="0" applyFont="1" applyFill="1" applyAlignment="1">
      <alignment horizontal="right"/>
    </xf>
    <xf numFmtId="0" fontId="8" fillId="34" borderId="0" xfId="0" applyFont="1" applyFill="1" applyAlignment="1">
      <alignment/>
    </xf>
    <xf numFmtId="0" fontId="8" fillId="33" borderId="0" xfId="0" applyFont="1" applyFill="1" applyAlignment="1">
      <alignment/>
    </xf>
    <xf numFmtId="0" fontId="8" fillId="34" borderId="0" xfId="0" applyFont="1" applyFill="1" applyAlignment="1">
      <alignment horizontal="center"/>
    </xf>
    <xf numFmtId="0" fontId="8" fillId="34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35" borderId="0" xfId="0" applyFont="1" applyFill="1" applyAlignment="1">
      <alignment horizontal="left"/>
    </xf>
    <xf numFmtId="0" fontId="8" fillId="34" borderId="0" xfId="0" applyFont="1" applyFill="1" applyAlignment="1">
      <alignment horizontal="left"/>
    </xf>
    <xf numFmtId="0" fontId="8" fillId="34" borderId="0" xfId="0" applyFont="1" applyFill="1" applyBorder="1" applyAlignment="1">
      <alignment horizontal="right"/>
    </xf>
    <xf numFmtId="0" fontId="8" fillId="35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8" fillId="36" borderId="0" xfId="0" applyFont="1" applyFill="1" applyAlignment="1">
      <alignment/>
    </xf>
    <xf numFmtId="0" fontId="8" fillId="36" borderId="0" xfId="0" applyFont="1" applyFill="1" applyAlignment="1">
      <alignment horizontal="center"/>
    </xf>
    <xf numFmtId="1" fontId="8" fillId="36" borderId="0" xfId="0" applyNumberFormat="1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8" fillId="37" borderId="0" xfId="0" applyFont="1" applyFill="1" applyAlignment="1">
      <alignment horizontal="left"/>
    </xf>
    <xf numFmtId="0" fontId="8" fillId="37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8" fillId="37" borderId="0" xfId="0" applyFont="1" applyFill="1" applyAlignment="1">
      <alignment horizontal="center"/>
    </xf>
    <xf numFmtId="0" fontId="8" fillId="38" borderId="0" xfId="0" applyFont="1" applyFill="1" applyAlignment="1">
      <alignment horizontal="left"/>
    </xf>
    <xf numFmtId="0" fontId="8" fillId="38" borderId="0" xfId="0" applyFont="1" applyFill="1" applyAlignment="1">
      <alignment horizontal="center"/>
    </xf>
    <xf numFmtId="0" fontId="8" fillId="39" borderId="0" xfId="0" applyFont="1" applyFill="1" applyAlignment="1">
      <alignment horizontal="left"/>
    </xf>
    <xf numFmtId="0" fontId="8" fillId="39" borderId="0" xfId="0" applyFont="1" applyFill="1" applyAlignment="1">
      <alignment/>
    </xf>
    <xf numFmtId="0" fontId="8" fillId="38" borderId="0" xfId="0" applyFont="1" applyFill="1" applyAlignment="1">
      <alignment/>
    </xf>
    <xf numFmtId="0" fontId="8" fillId="39" borderId="0" xfId="0" applyFont="1" applyFill="1" applyAlignment="1">
      <alignment horizontal="center"/>
    </xf>
    <xf numFmtId="0" fontId="8" fillId="39" borderId="0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5" fillId="34" borderId="0" xfId="0" applyFont="1" applyFill="1" applyAlignment="1">
      <alignment/>
    </xf>
    <xf numFmtId="0" fontId="5" fillId="36" borderId="0" xfId="0" applyFont="1" applyFill="1" applyAlignment="1">
      <alignment/>
    </xf>
    <xf numFmtId="0" fontId="5" fillId="39" borderId="0" xfId="0" applyFont="1" applyFill="1" applyAlignment="1">
      <alignment horizontal="left"/>
    </xf>
    <xf numFmtId="0" fontId="5" fillId="37" borderId="0" xfId="0" applyFont="1" applyFill="1" applyAlignment="1">
      <alignment horizontal="left"/>
    </xf>
    <xf numFmtId="0" fontId="5" fillId="38" borderId="0" xfId="0" applyFont="1" applyFill="1" applyAlignment="1">
      <alignment/>
    </xf>
    <xf numFmtId="0" fontId="5" fillId="35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5" fillId="40" borderId="0" xfId="0" applyFont="1" applyFill="1" applyAlignment="1">
      <alignment/>
    </xf>
    <xf numFmtId="0" fontId="8" fillId="40" borderId="0" xfId="0" applyFont="1" applyFill="1" applyAlignment="1">
      <alignment/>
    </xf>
    <xf numFmtId="0" fontId="8" fillId="40" borderId="0" xfId="0" applyFont="1" applyFill="1" applyAlignment="1">
      <alignment horizontal="center"/>
    </xf>
    <xf numFmtId="0" fontId="8" fillId="40" borderId="0" xfId="0" applyFont="1" applyFill="1" applyBorder="1" applyAlignment="1">
      <alignment/>
    </xf>
    <xf numFmtId="0" fontId="8" fillId="38" borderId="0" xfId="0" applyFont="1" applyFill="1" applyBorder="1" applyAlignment="1">
      <alignment/>
    </xf>
    <xf numFmtId="0" fontId="8" fillId="37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33" borderId="0" xfId="0" applyFont="1" applyFill="1" applyAlignment="1">
      <alignment horizontal="right"/>
    </xf>
    <xf numFmtId="9" fontId="8" fillId="35" borderId="0" xfId="60" applyFont="1" applyFill="1" applyAlignment="1">
      <alignment horizontal="right"/>
    </xf>
    <xf numFmtId="168" fontId="8" fillId="40" borderId="0" xfId="60" applyNumberFormat="1" applyFont="1" applyFill="1" applyBorder="1" applyAlignment="1">
      <alignment/>
    </xf>
    <xf numFmtId="168" fontId="8" fillId="38" borderId="0" xfId="60" applyNumberFormat="1" applyFont="1" applyFill="1" applyBorder="1" applyAlignment="1">
      <alignment/>
    </xf>
    <xf numFmtId="168" fontId="8" fillId="34" borderId="0" xfId="60" applyNumberFormat="1" applyFont="1" applyFill="1" applyAlignment="1">
      <alignment/>
    </xf>
    <xf numFmtId="168" fontId="8" fillId="0" borderId="0" xfId="60" applyNumberFormat="1" applyFont="1" applyFill="1" applyBorder="1" applyAlignment="1">
      <alignment/>
    </xf>
    <xf numFmtId="168" fontId="8" fillId="0" borderId="0" xfId="60" applyNumberFormat="1" applyFont="1" applyAlignment="1">
      <alignment/>
    </xf>
    <xf numFmtId="168" fontId="1" fillId="0" borderId="0" xfId="60" applyNumberFormat="1" applyFont="1" applyAlignment="1">
      <alignment/>
    </xf>
    <xf numFmtId="168" fontId="8" fillId="36" borderId="0" xfId="60" applyNumberFormat="1" applyFont="1" applyFill="1" applyAlignment="1">
      <alignment/>
    </xf>
    <xf numFmtId="168" fontId="8" fillId="36" borderId="0" xfId="60" applyNumberFormat="1" applyFont="1" applyFill="1" applyAlignment="1">
      <alignment horizontal="center"/>
    </xf>
    <xf numFmtId="168" fontId="8" fillId="36" borderId="0" xfId="60" applyNumberFormat="1" applyFont="1" applyFill="1" applyBorder="1" applyAlignment="1">
      <alignment/>
    </xf>
    <xf numFmtId="168" fontId="8" fillId="39" borderId="0" xfId="60" applyNumberFormat="1" applyFont="1" applyFill="1" applyAlignment="1">
      <alignment/>
    </xf>
    <xf numFmtId="168" fontId="8" fillId="39" borderId="0" xfId="60" applyNumberFormat="1" applyFont="1" applyFill="1" applyAlignment="1">
      <alignment horizontal="center"/>
    </xf>
    <xf numFmtId="168" fontId="8" fillId="39" borderId="0" xfId="60" applyNumberFormat="1" applyFont="1" applyFill="1" applyBorder="1" applyAlignment="1">
      <alignment/>
    </xf>
    <xf numFmtId="168" fontId="7" fillId="0" borderId="0" xfId="60" applyNumberFormat="1" applyFont="1" applyAlignment="1">
      <alignment/>
    </xf>
    <xf numFmtId="168" fontId="7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168" fontId="8" fillId="0" borderId="0" xfId="60" applyNumberFormat="1" applyFont="1" applyAlignment="1">
      <alignment horizontal="right"/>
    </xf>
    <xf numFmtId="168" fontId="8" fillId="37" borderId="0" xfId="60" applyNumberFormat="1" applyFont="1" applyFill="1" applyAlignment="1">
      <alignment horizontal="right"/>
    </xf>
    <xf numFmtId="168" fontId="7" fillId="0" borderId="0" xfId="60" applyNumberFormat="1" applyFont="1" applyAlignment="1">
      <alignment horizontal="right"/>
    </xf>
    <xf numFmtId="168" fontId="1" fillId="0" borderId="0" xfId="0" applyNumberFormat="1" applyFont="1" applyAlignment="1">
      <alignment horizontal="right"/>
    </xf>
    <xf numFmtId="9" fontId="8" fillId="0" borderId="0" xfId="60" applyFont="1" applyFill="1" applyAlignment="1">
      <alignment horizontal="right"/>
    </xf>
    <xf numFmtId="168" fontId="8" fillId="0" borderId="0" xfId="60" applyNumberFormat="1" applyFont="1" applyFill="1" applyAlignment="1">
      <alignment horizontal="right"/>
    </xf>
    <xf numFmtId="168" fontId="8" fillId="33" borderId="0" xfId="60" applyNumberFormat="1" applyFont="1" applyFill="1" applyAlignment="1">
      <alignment horizontal="right"/>
    </xf>
    <xf numFmtId="168" fontId="8" fillId="35" borderId="0" xfId="60" applyNumberFormat="1" applyFont="1" applyFill="1" applyAlignment="1">
      <alignment horizontal="right"/>
    </xf>
    <xf numFmtId="168" fontId="8" fillId="38" borderId="0" xfId="60" applyNumberFormat="1" applyFont="1" applyFill="1" applyAlignment="1">
      <alignment horizontal="right"/>
    </xf>
    <xf numFmtId="168" fontId="7" fillId="0" borderId="0" xfId="0" applyNumberFormat="1" applyFont="1" applyAlignment="1">
      <alignment horizontal="right"/>
    </xf>
    <xf numFmtId="168" fontId="7" fillId="0" borderId="0" xfId="0" applyNumberFormat="1" applyFont="1" applyFill="1" applyAlignment="1">
      <alignment horizontal="right"/>
    </xf>
    <xf numFmtId="0" fontId="2" fillId="0" borderId="0" xfId="57" applyFont="1">
      <alignment/>
      <protection/>
    </xf>
    <xf numFmtId="0" fontId="5" fillId="0" borderId="0" xfId="0" applyFont="1" applyFill="1" applyAlignment="1">
      <alignment horizontal="left"/>
    </xf>
    <xf numFmtId="0" fontId="8" fillId="41" borderId="0" xfId="0" applyFont="1" applyFill="1" applyAlignment="1">
      <alignment horizontal="left"/>
    </xf>
    <xf numFmtId="0" fontId="8" fillId="41" borderId="0" xfId="0" applyFont="1" applyFill="1" applyAlignment="1">
      <alignment horizontal="right"/>
    </xf>
    <xf numFmtId="0" fontId="5" fillId="41" borderId="0" xfId="0" applyFont="1" applyFill="1" applyAlignment="1">
      <alignment/>
    </xf>
    <xf numFmtId="168" fontId="8" fillId="41" borderId="0" xfId="61" applyNumberFormat="1" applyFont="1" applyFill="1" applyAlignment="1">
      <alignment horizontal="right"/>
    </xf>
    <xf numFmtId="167" fontId="8" fillId="41" borderId="0" xfId="0" applyNumberFormat="1" applyFont="1" applyFill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4"/>
  <sheetViews>
    <sheetView tabSelected="1" zoomScalePageLayoutView="0" workbookViewId="0" topLeftCell="A1">
      <selection activeCell="J1" sqref="J1"/>
    </sheetView>
  </sheetViews>
  <sheetFormatPr defaultColWidth="9.140625" defaultRowHeight="12.75"/>
  <cols>
    <col min="1" max="1" width="18.28125" style="1" customWidth="1"/>
    <col min="2" max="2" width="9.421875" style="1" customWidth="1"/>
    <col min="3" max="3" width="6.57421875" style="60" customWidth="1"/>
    <col min="4" max="4" width="2.57421875" style="1" customWidth="1"/>
    <col min="5" max="5" width="7.7109375" style="1" customWidth="1"/>
    <col min="6" max="6" width="10.8515625" style="60" customWidth="1"/>
    <col min="7" max="7" width="6.8515625" style="60" customWidth="1"/>
    <col min="8" max="8" width="2.421875" style="1" customWidth="1"/>
    <col min="9" max="9" width="16.7109375" style="1" customWidth="1"/>
    <col min="10" max="10" width="5.8515625" style="1" customWidth="1"/>
    <col min="11" max="11" width="6.8515625" style="1" customWidth="1"/>
    <col min="12" max="12" width="2.421875" style="1" customWidth="1"/>
    <col min="13" max="13" width="15.7109375" style="1" customWidth="1"/>
    <col min="14" max="14" width="6.00390625" style="1" customWidth="1"/>
    <col min="15" max="15" width="6.57421875" style="1" customWidth="1"/>
    <col min="16" max="16" width="1.57421875" style="1" customWidth="1"/>
    <col min="17" max="17" width="13.28125" style="1" customWidth="1"/>
    <col min="18" max="19" width="6.57421875" style="1" customWidth="1"/>
    <col min="20" max="20" width="2.8515625" style="1" customWidth="1"/>
    <col min="21" max="21" width="12.28125" style="1" customWidth="1"/>
    <col min="22" max="23" width="6.28125" style="1" customWidth="1"/>
    <col min="24" max="24" width="2.8515625" style="1" customWidth="1"/>
    <col min="25" max="25" width="14.00390625" style="1" customWidth="1"/>
    <col min="26" max="26" width="5.8515625" style="1" customWidth="1"/>
    <col min="27" max="27" width="6.421875" style="1" customWidth="1"/>
    <col min="28" max="28" width="5.8515625" style="1" customWidth="1"/>
    <col min="29" max="29" width="21.57421875" style="1" customWidth="1"/>
    <col min="30" max="30" width="5.8515625" style="1" customWidth="1"/>
    <col min="31" max="31" width="6.421875" style="1" customWidth="1"/>
    <col min="32" max="32" width="5.8515625" style="1" customWidth="1"/>
    <col min="33" max="33" width="19.57421875" style="1" customWidth="1"/>
    <col min="34" max="34" width="6.140625" style="1" bestFit="1" customWidth="1"/>
    <col min="35" max="35" width="5.8515625" style="1" bestFit="1" customWidth="1"/>
    <col min="36" max="16384" width="9.140625" style="1" customWidth="1"/>
  </cols>
  <sheetData>
    <row r="1" spans="1:31" ht="15.75" customHeight="1">
      <c r="A1" s="4" t="s">
        <v>22</v>
      </c>
      <c r="B1" s="4"/>
      <c r="C1" s="49"/>
      <c r="D1" s="9"/>
      <c r="E1" s="10"/>
      <c r="F1" s="49"/>
      <c r="G1" s="49"/>
      <c r="H1" s="9"/>
      <c r="I1" s="9"/>
      <c r="J1" s="9"/>
      <c r="K1" s="9"/>
      <c r="L1" s="9"/>
      <c r="M1" s="52"/>
      <c r="O1" s="50" t="s">
        <v>10</v>
      </c>
      <c r="Q1" s="4" t="s">
        <v>22</v>
      </c>
      <c r="AE1" s="50" t="s">
        <v>10</v>
      </c>
    </row>
    <row r="2" spans="1:31" ht="11.25" customHeight="1">
      <c r="A2" s="89" t="s">
        <v>21</v>
      </c>
      <c r="B2" s="3"/>
      <c r="C2" s="49"/>
      <c r="D2" s="9"/>
      <c r="E2" s="11"/>
      <c r="F2" s="49"/>
      <c r="G2" s="49"/>
      <c r="H2" s="9"/>
      <c r="I2" s="9"/>
      <c r="J2" s="9"/>
      <c r="K2" s="9"/>
      <c r="L2" s="9"/>
      <c r="O2" s="60" t="s">
        <v>23</v>
      </c>
      <c r="Q2" s="89" t="s">
        <v>21</v>
      </c>
      <c r="AE2" s="60" t="s">
        <v>23</v>
      </c>
    </row>
    <row r="3" spans="1:17" ht="24" customHeight="1">
      <c r="A3" s="9"/>
      <c r="B3" s="9"/>
      <c r="C3" s="49"/>
      <c r="D3" s="9"/>
      <c r="E3" s="9"/>
      <c r="F3" s="49"/>
      <c r="G3" s="49"/>
      <c r="H3" s="9"/>
      <c r="I3" s="9"/>
      <c r="J3" s="9"/>
      <c r="K3" s="9"/>
      <c r="L3" s="9"/>
      <c r="M3" s="9"/>
      <c r="N3" s="9"/>
      <c r="O3" s="9"/>
      <c r="Q3" s="51"/>
    </row>
    <row r="4" spans="1:32" ht="11.25" customHeight="1">
      <c r="A4" s="47" t="s">
        <v>11</v>
      </c>
      <c r="B4" s="47"/>
      <c r="C4" s="61"/>
      <c r="D4" s="9"/>
      <c r="E4" s="93" t="s">
        <v>9</v>
      </c>
      <c r="F4" s="92"/>
      <c r="G4" s="92"/>
      <c r="H4" s="9"/>
      <c r="I4" s="41" t="s">
        <v>3</v>
      </c>
      <c r="J4" s="13"/>
      <c r="K4" s="13"/>
      <c r="L4" s="9"/>
      <c r="M4" s="41" t="s">
        <v>3</v>
      </c>
      <c r="N4" s="13"/>
      <c r="O4" s="13"/>
      <c r="P4" s="2"/>
      <c r="Q4" s="53" t="s">
        <v>13</v>
      </c>
      <c r="R4" s="54"/>
      <c r="S4" s="54"/>
      <c r="T4" s="5"/>
      <c r="U4" s="53" t="s">
        <v>13</v>
      </c>
      <c r="V4" s="54"/>
      <c r="W4" s="54"/>
      <c r="Y4" s="53" t="s">
        <v>13</v>
      </c>
      <c r="Z4" s="54"/>
      <c r="AA4" s="54"/>
      <c r="AB4" s="5"/>
      <c r="AC4" s="45" t="s">
        <v>12</v>
      </c>
      <c r="AD4" s="37"/>
      <c r="AE4" s="37"/>
      <c r="AF4" s="5"/>
    </row>
    <row r="5" spans="1:32" ht="11.25" customHeight="1">
      <c r="A5" s="48"/>
      <c r="B5" s="48" t="s">
        <v>14</v>
      </c>
      <c r="C5" s="12" t="s">
        <v>15</v>
      </c>
      <c r="D5" s="9"/>
      <c r="E5" s="91"/>
      <c r="F5" s="92" t="s">
        <v>14</v>
      </c>
      <c r="G5" s="92" t="s">
        <v>15</v>
      </c>
      <c r="H5" s="9"/>
      <c r="I5" s="13"/>
      <c r="J5" s="15" t="s">
        <v>14</v>
      </c>
      <c r="K5" s="15" t="s">
        <v>15</v>
      </c>
      <c r="L5" s="9"/>
      <c r="M5" s="13"/>
      <c r="N5" s="15" t="s">
        <v>14</v>
      </c>
      <c r="O5" s="15" t="s">
        <v>15</v>
      </c>
      <c r="P5" s="2"/>
      <c r="Q5" s="54"/>
      <c r="R5" s="55" t="s">
        <v>14</v>
      </c>
      <c r="S5" s="55" t="s">
        <v>15</v>
      </c>
      <c r="T5" s="5"/>
      <c r="U5" s="54"/>
      <c r="V5" s="55" t="s">
        <v>14</v>
      </c>
      <c r="W5" s="55" t="s">
        <v>15</v>
      </c>
      <c r="Y5" s="54"/>
      <c r="Z5" s="55" t="s">
        <v>14</v>
      </c>
      <c r="AA5" s="55" t="s">
        <v>15</v>
      </c>
      <c r="AB5" s="5"/>
      <c r="AC5" s="37"/>
      <c r="AD5" s="34" t="s">
        <v>14</v>
      </c>
      <c r="AE5" s="34" t="s">
        <v>15</v>
      </c>
      <c r="AF5" s="5"/>
    </row>
    <row r="6" spans="1:32" ht="11.25" customHeight="1">
      <c r="A6" s="14" t="s">
        <v>24</v>
      </c>
      <c r="B6" s="14">
        <v>435</v>
      </c>
      <c r="C6" s="84">
        <f>B6/B16</f>
        <v>0.05995864920744314</v>
      </c>
      <c r="D6" s="9"/>
      <c r="E6" s="91">
        <v>1976</v>
      </c>
      <c r="F6" s="92">
        <v>1</v>
      </c>
      <c r="G6" s="94">
        <v>0.00013783597518952445</v>
      </c>
      <c r="H6" s="9"/>
      <c r="I6" s="13" t="s">
        <v>55</v>
      </c>
      <c r="J6" s="13">
        <v>3</v>
      </c>
      <c r="K6" s="65">
        <f>J6/$N$25</f>
        <v>0.0004135079255685734</v>
      </c>
      <c r="L6" s="9"/>
      <c r="M6" s="13" t="s">
        <v>46</v>
      </c>
      <c r="N6" s="16">
        <v>12</v>
      </c>
      <c r="O6" s="65">
        <f>N6/$N$25</f>
        <v>0.0016540317022742937</v>
      </c>
      <c r="P6" s="2"/>
      <c r="Q6" s="54" t="s">
        <v>102</v>
      </c>
      <c r="R6" s="56">
        <v>7</v>
      </c>
      <c r="S6" s="63">
        <f aca="true" t="shared" si="0" ref="S6:S45">R6/$Z$29</f>
        <v>0.0012569581612497755</v>
      </c>
      <c r="T6" s="5"/>
      <c r="U6" s="54" t="s">
        <v>142</v>
      </c>
      <c r="V6" s="56">
        <v>28</v>
      </c>
      <c r="W6" s="63">
        <f aca="true" t="shared" si="1" ref="W6:W45">V6/$Z$29</f>
        <v>0.005027832644999102</v>
      </c>
      <c r="Y6" s="54" t="s">
        <v>182</v>
      </c>
      <c r="Z6" s="56">
        <v>16</v>
      </c>
      <c r="AA6" s="63">
        <f>Z6/$Z$29</f>
        <v>0.002873047225713773</v>
      </c>
      <c r="AB6" s="5"/>
      <c r="AC6" s="37" t="s">
        <v>191</v>
      </c>
      <c r="AD6" s="57">
        <v>1</v>
      </c>
      <c r="AE6" s="64">
        <f>AD6/$AD$45</f>
        <v>0.0010438413361169101</v>
      </c>
      <c r="AF6" s="5"/>
    </row>
    <row r="7" spans="1:32" ht="11.25" customHeight="1">
      <c r="A7" s="14" t="s">
        <v>25</v>
      </c>
      <c r="B7" s="14">
        <v>236</v>
      </c>
      <c r="C7" s="84">
        <f aca="true" t="shared" si="2" ref="C7:C16">B7/$B$16</f>
        <v>0.032529290144727774</v>
      </c>
      <c r="D7" s="9"/>
      <c r="E7" s="91">
        <v>1984</v>
      </c>
      <c r="F7" s="92">
        <v>1</v>
      </c>
      <c r="G7" s="94">
        <v>0.00013783597518952445</v>
      </c>
      <c r="H7" s="9"/>
      <c r="I7" s="13" t="s">
        <v>56</v>
      </c>
      <c r="J7" s="13">
        <v>1</v>
      </c>
      <c r="K7" s="65">
        <f aca="true" t="shared" si="3" ref="K7:K45">J7/$N$25</f>
        <v>0.00013783597518952445</v>
      </c>
      <c r="L7" s="9"/>
      <c r="M7" s="13" t="s">
        <v>47</v>
      </c>
      <c r="N7" s="16">
        <v>36</v>
      </c>
      <c r="O7" s="65">
        <f aca="true" t="shared" si="4" ref="O7:O25">N7/$N$25</f>
        <v>0.004962095106822881</v>
      </c>
      <c r="P7" s="2"/>
      <c r="Q7" s="54" t="s">
        <v>103</v>
      </c>
      <c r="R7" s="56">
        <v>5</v>
      </c>
      <c r="S7" s="63">
        <f t="shared" si="0"/>
        <v>0.000897827258035554</v>
      </c>
      <c r="T7" s="5"/>
      <c r="U7" s="54" t="s">
        <v>143</v>
      </c>
      <c r="V7" s="56">
        <v>12</v>
      </c>
      <c r="W7" s="63">
        <f t="shared" si="1"/>
        <v>0.0021547854192853293</v>
      </c>
      <c r="Y7" s="54" t="s">
        <v>183</v>
      </c>
      <c r="Z7" s="56">
        <v>1</v>
      </c>
      <c r="AA7" s="63">
        <f aca="true" t="shared" si="5" ref="AA7:AA17">Z7/$Z$29</f>
        <v>0.0001795654516071108</v>
      </c>
      <c r="AB7" s="5"/>
      <c r="AC7" s="37" t="s">
        <v>192</v>
      </c>
      <c r="AD7" s="57">
        <v>3</v>
      </c>
      <c r="AE7" s="64">
        <f aca="true" t="shared" si="6" ref="AE7:AE44">AD7/$AD$45</f>
        <v>0.003131524008350731</v>
      </c>
      <c r="AF7" s="5"/>
    </row>
    <row r="8" spans="1:32" ht="11.25" customHeight="1">
      <c r="A8" s="14" t="s">
        <v>26</v>
      </c>
      <c r="B8" s="14">
        <v>637</v>
      </c>
      <c r="C8" s="84">
        <f t="shared" si="2"/>
        <v>0.08780151619572708</v>
      </c>
      <c r="D8" s="9"/>
      <c r="E8" s="91">
        <v>1985</v>
      </c>
      <c r="F8" s="92">
        <v>1</v>
      </c>
      <c r="G8" s="94">
        <v>0.00013783597518952445</v>
      </c>
      <c r="H8" s="9"/>
      <c r="I8" s="13" t="s">
        <v>57</v>
      </c>
      <c r="J8" s="13">
        <v>3</v>
      </c>
      <c r="K8" s="65">
        <f t="shared" si="3"/>
        <v>0.0004135079255685734</v>
      </c>
      <c r="L8" s="9"/>
      <c r="M8" s="13" t="s">
        <v>48</v>
      </c>
      <c r="N8" s="16">
        <v>1</v>
      </c>
      <c r="O8" s="65">
        <f t="shared" si="4"/>
        <v>0.00013783597518952445</v>
      </c>
      <c r="P8" s="2"/>
      <c r="Q8" s="54" t="s">
        <v>104</v>
      </c>
      <c r="R8" s="56">
        <v>16</v>
      </c>
      <c r="S8" s="63">
        <f t="shared" si="0"/>
        <v>0.002873047225713773</v>
      </c>
      <c r="T8" s="5"/>
      <c r="U8" s="54" t="s">
        <v>144</v>
      </c>
      <c r="V8" s="56">
        <v>17</v>
      </c>
      <c r="W8" s="63">
        <f t="shared" si="1"/>
        <v>0.0030526126773208835</v>
      </c>
      <c r="Y8" s="54" t="s">
        <v>184</v>
      </c>
      <c r="Z8" s="56">
        <v>6</v>
      </c>
      <c r="AA8" s="63">
        <f t="shared" si="5"/>
        <v>0.0010773927096426647</v>
      </c>
      <c r="AB8" s="5"/>
      <c r="AC8" s="37" t="s">
        <v>193</v>
      </c>
      <c r="AD8" s="57">
        <v>1</v>
      </c>
      <c r="AE8" s="64">
        <f t="shared" si="6"/>
        <v>0.0010438413361169101</v>
      </c>
      <c r="AF8" s="5"/>
    </row>
    <row r="9" spans="1:32" ht="11.25" customHeight="1">
      <c r="A9" s="14" t="s">
        <v>27</v>
      </c>
      <c r="B9" s="14">
        <v>137</v>
      </c>
      <c r="C9" s="84">
        <f t="shared" si="2"/>
        <v>0.01888352860096485</v>
      </c>
      <c r="D9" s="9"/>
      <c r="E9" s="91">
        <v>1986</v>
      </c>
      <c r="F9" s="92">
        <v>1</v>
      </c>
      <c r="G9" s="94">
        <v>0.00013783597518952445</v>
      </c>
      <c r="H9" s="9"/>
      <c r="I9" s="13" t="s">
        <v>58</v>
      </c>
      <c r="J9" s="13">
        <v>2</v>
      </c>
      <c r="K9" s="65">
        <f t="shared" si="3"/>
        <v>0.0002756719503790489</v>
      </c>
      <c r="L9" s="9"/>
      <c r="M9" s="13" t="s">
        <v>49</v>
      </c>
      <c r="N9" s="13">
        <v>1</v>
      </c>
      <c r="O9" s="65">
        <f t="shared" si="4"/>
        <v>0.00013783597518952445</v>
      </c>
      <c r="P9" s="2"/>
      <c r="Q9" s="54" t="s">
        <v>105</v>
      </c>
      <c r="R9" s="56">
        <v>1</v>
      </c>
      <c r="S9" s="63">
        <f t="shared" si="0"/>
        <v>0.0001795654516071108</v>
      </c>
      <c r="T9" s="5"/>
      <c r="U9" s="54" t="s">
        <v>145</v>
      </c>
      <c r="V9" s="56">
        <v>582</v>
      </c>
      <c r="W9" s="63">
        <f t="shared" si="1"/>
        <v>0.10450709283533847</v>
      </c>
      <c r="Y9" s="54" t="s">
        <v>51</v>
      </c>
      <c r="Z9" s="56">
        <v>5</v>
      </c>
      <c r="AA9" s="63">
        <f t="shared" si="5"/>
        <v>0.000897827258035554</v>
      </c>
      <c r="AB9" s="5"/>
      <c r="AC9" s="37" t="s">
        <v>194</v>
      </c>
      <c r="AD9" s="57">
        <v>9</v>
      </c>
      <c r="AE9" s="64">
        <f t="shared" si="6"/>
        <v>0.009394572025052192</v>
      </c>
      <c r="AF9" s="5"/>
    </row>
    <row r="10" spans="1:32" ht="11.25" customHeight="1">
      <c r="A10" s="14" t="s">
        <v>28</v>
      </c>
      <c r="B10" s="14">
        <v>1496</v>
      </c>
      <c r="C10" s="84">
        <f t="shared" si="2"/>
        <v>0.2062026188835286</v>
      </c>
      <c r="D10" s="9"/>
      <c r="E10" s="91">
        <v>1987</v>
      </c>
      <c r="F10" s="92">
        <v>2</v>
      </c>
      <c r="G10" s="94">
        <v>0.0002756719503790489</v>
      </c>
      <c r="H10" s="9"/>
      <c r="I10" s="13" t="s">
        <v>59</v>
      </c>
      <c r="J10" s="13">
        <v>112</v>
      </c>
      <c r="K10" s="65">
        <f t="shared" si="3"/>
        <v>0.01543762922122674</v>
      </c>
      <c r="L10" s="9"/>
      <c r="M10" s="13" t="s">
        <v>50</v>
      </c>
      <c r="N10" s="13">
        <v>21</v>
      </c>
      <c r="O10" s="65">
        <f t="shared" si="4"/>
        <v>0.0028945554789800137</v>
      </c>
      <c r="P10" s="2"/>
      <c r="Q10" s="54" t="s">
        <v>106</v>
      </c>
      <c r="R10" s="56">
        <v>6</v>
      </c>
      <c r="S10" s="63">
        <f t="shared" si="0"/>
        <v>0.0010773927096426647</v>
      </c>
      <c r="T10" s="5"/>
      <c r="U10" s="54" t="s">
        <v>146</v>
      </c>
      <c r="V10" s="56">
        <v>3</v>
      </c>
      <c r="W10" s="63">
        <f t="shared" si="1"/>
        <v>0.0005386963548213323</v>
      </c>
      <c r="Y10" s="54" t="s">
        <v>185</v>
      </c>
      <c r="Z10" s="56">
        <v>1</v>
      </c>
      <c r="AA10" s="63">
        <f t="shared" si="5"/>
        <v>0.0001795654516071108</v>
      </c>
      <c r="AB10" s="5"/>
      <c r="AC10" s="37" t="s">
        <v>195</v>
      </c>
      <c r="AD10" s="57">
        <v>549</v>
      </c>
      <c r="AE10" s="64">
        <f t="shared" si="6"/>
        <v>0.5730688935281837</v>
      </c>
      <c r="AF10" s="5"/>
    </row>
    <row r="11" spans="1:32" ht="11.25" customHeight="1">
      <c r="A11" s="14" t="s">
        <v>29</v>
      </c>
      <c r="B11" s="14">
        <v>340</v>
      </c>
      <c r="C11" s="84">
        <f t="shared" si="2"/>
        <v>0.04686423156443832</v>
      </c>
      <c r="D11" s="9"/>
      <c r="E11" s="91">
        <v>1988</v>
      </c>
      <c r="F11" s="92">
        <v>5</v>
      </c>
      <c r="G11" s="94">
        <v>0.0006891798759476223</v>
      </c>
      <c r="H11" s="9"/>
      <c r="I11" s="13" t="s">
        <v>60</v>
      </c>
      <c r="J11" s="13">
        <v>7</v>
      </c>
      <c r="K11" s="65">
        <f t="shared" si="3"/>
        <v>0.0009648518263266712</v>
      </c>
      <c r="L11" s="9"/>
      <c r="M11" s="13" t="s">
        <v>51</v>
      </c>
      <c r="N11" s="13">
        <v>8</v>
      </c>
      <c r="O11" s="65">
        <f t="shared" si="4"/>
        <v>0.0011026878015161956</v>
      </c>
      <c r="Q11" s="54" t="s">
        <v>107</v>
      </c>
      <c r="R11" s="56">
        <v>1</v>
      </c>
      <c r="S11" s="63">
        <f t="shared" si="0"/>
        <v>0.0001795654516071108</v>
      </c>
      <c r="T11" s="5"/>
      <c r="U11" s="54" t="s">
        <v>147</v>
      </c>
      <c r="V11" s="56">
        <v>12</v>
      </c>
      <c r="W11" s="63">
        <f t="shared" si="1"/>
        <v>0.0021547854192853293</v>
      </c>
      <c r="Y11" s="54" t="s">
        <v>40</v>
      </c>
      <c r="Z11" s="56">
        <v>3</v>
      </c>
      <c r="AA11" s="63">
        <f t="shared" si="5"/>
        <v>0.0005386963548213323</v>
      </c>
      <c r="AB11" s="5"/>
      <c r="AC11" s="37" t="s">
        <v>196</v>
      </c>
      <c r="AD11" s="57">
        <v>1</v>
      </c>
      <c r="AE11" s="64">
        <f t="shared" si="6"/>
        <v>0.0010438413361169101</v>
      </c>
      <c r="AF11" s="5"/>
    </row>
    <row r="12" spans="1:32" ht="11.25" customHeight="1">
      <c r="A12" s="14" t="s">
        <v>30</v>
      </c>
      <c r="B12" s="14">
        <v>1654</v>
      </c>
      <c r="C12" s="84">
        <f t="shared" si="2"/>
        <v>0.22798070296347347</v>
      </c>
      <c r="D12" s="9"/>
      <c r="E12" s="91">
        <v>1989</v>
      </c>
      <c r="F12" s="92">
        <v>5</v>
      </c>
      <c r="G12" s="94">
        <v>0.0006891798759476223</v>
      </c>
      <c r="H12" s="9"/>
      <c r="I12" s="13" t="s">
        <v>61</v>
      </c>
      <c r="J12" s="13">
        <v>10</v>
      </c>
      <c r="K12" s="65">
        <f t="shared" si="3"/>
        <v>0.0013783597518952446</v>
      </c>
      <c r="L12" s="9"/>
      <c r="M12" s="13" t="s">
        <v>52</v>
      </c>
      <c r="N12" s="13">
        <v>22</v>
      </c>
      <c r="O12" s="65">
        <f t="shared" si="4"/>
        <v>0.003032391454169538</v>
      </c>
      <c r="Q12" s="54" t="s">
        <v>108</v>
      </c>
      <c r="R12" s="56">
        <v>6</v>
      </c>
      <c r="S12" s="63">
        <f t="shared" si="0"/>
        <v>0.0010773927096426647</v>
      </c>
      <c r="T12" s="5"/>
      <c r="U12" s="54" t="s">
        <v>148</v>
      </c>
      <c r="V12" s="56">
        <v>6</v>
      </c>
      <c r="W12" s="63">
        <f t="shared" si="1"/>
        <v>0.0010773927096426647</v>
      </c>
      <c r="Y12" s="54" t="s">
        <v>186</v>
      </c>
      <c r="Z12" s="56">
        <v>15</v>
      </c>
      <c r="AA12" s="63">
        <f t="shared" si="5"/>
        <v>0.0026934817741066618</v>
      </c>
      <c r="AB12" s="5"/>
      <c r="AC12" s="37" t="s">
        <v>197</v>
      </c>
      <c r="AD12" s="57">
        <v>3</v>
      </c>
      <c r="AE12" s="64">
        <f t="shared" si="6"/>
        <v>0.003131524008350731</v>
      </c>
      <c r="AF12" s="5"/>
    </row>
    <row r="13" spans="1:32" ht="11.25" customHeight="1">
      <c r="A13" s="14" t="s">
        <v>31</v>
      </c>
      <c r="B13" s="14">
        <v>1</v>
      </c>
      <c r="C13" s="84">
        <f t="shared" si="2"/>
        <v>0.00013783597518952445</v>
      </c>
      <c r="D13" s="9"/>
      <c r="E13" s="91">
        <v>1990</v>
      </c>
      <c r="F13" s="92">
        <v>30</v>
      </c>
      <c r="G13" s="94">
        <v>0.004135079255685734</v>
      </c>
      <c r="H13" s="9"/>
      <c r="I13" s="13" t="s">
        <v>62</v>
      </c>
      <c r="J13" s="13">
        <v>19</v>
      </c>
      <c r="K13" s="65">
        <f t="shared" si="3"/>
        <v>0.002618883528600965</v>
      </c>
      <c r="L13" s="9"/>
      <c r="M13" s="13" t="s">
        <v>53</v>
      </c>
      <c r="N13" s="13">
        <v>2</v>
      </c>
      <c r="O13" s="65">
        <f t="shared" si="4"/>
        <v>0.0002756719503790489</v>
      </c>
      <c r="Q13" s="54" t="s">
        <v>109</v>
      </c>
      <c r="R13" s="56">
        <v>170</v>
      </c>
      <c r="S13" s="63">
        <f t="shared" si="0"/>
        <v>0.030526126773208834</v>
      </c>
      <c r="T13" s="5"/>
      <c r="U13" s="54" t="s">
        <v>149</v>
      </c>
      <c r="V13" s="56">
        <v>5</v>
      </c>
      <c r="W13" s="63">
        <f t="shared" si="1"/>
        <v>0.000897827258035554</v>
      </c>
      <c r="Y13" s="54" t="s">
        <v>187</v>
      </c>
      <c r="Z13" s="56">
        <v>376</v>
      </c>
      <c r="AA13" s="63">
        <f t="shared" si="5"/>
        <v>0.06751660980427365</v>
      </c>
      <c r="AB13" s="5"/>
      <c r="AC13" s="37" t="s">
        <v>198</v>
      </c>
      <c r="AD13" s="57">
        <v>109</v>
      </c>
      <c r="AE13" s="64">
        <f t="shared" si="6"/>
        <v>0.11377870563674322</v>
      </c>
      <c r="AF13" s="5"/>
    </row>
    <row r="14" spans="1:32" ht="11.25" customHeight="1">
      <c r="A14" s="14" t="s">
        <v>32</v>
      </c>
      <c r="B14" s="14">
        <v>2150</v>
      </c>
      <c r="C14" s="84">
        <f t="shared" si="2"/>
        <v>0.2963473466574776</v>
      </c>
      <c r="D14" s="9"/>
      <c r="E14" s="91">
        <v>1991</v>
      </c>
      <c r="F14" s="92">
        <v>156</v>
      </c>
      <c r="G14" s="94">
        <v>0.02150241212956582</v>
      </c>
      <c r="H14" s="9"/>
      <c r="I14" s="13" t="s">
        <v>63</v>
      </c>
      <c r="J14" s="13">
        <v>18</v>
      </c>
      <c r="K14" s="65">
        <f t="shared" si="3"/>
        <v>0.0024810475534114405</v>
      </c>
      <c r="L14" s="9"/>
      <c r="M14" s="13" t="s">
        <v>54</v>
      </c>
      <c r="N14" s="13">
        <v>958</v>
      </c>
      <c r="O14" s="65">
        <f t="shared" si="4"/>
        <v>0.13204686423156445</v>
      </c>
      <c r="Q14" s="54" t="s">
        <v>110</v>
      </c>
      <c r="R14" s="56">
        <v>6</v>
      </c>
      <c r="S14" s="63">
        <f t="shared" si="0"/>
        <v>0.0010773927096426647</v>
      </c>
      <c r="T14" s="5"/>
      <c r="U14" s="54" t="s">
        <v>150</v>
      </c>
      <c r="V14" s="56">
        <v>35</v>
      </c>
      <c r="W14" s="63">
        <f t="shared" si="1"/>
        <v>0.006284790806248878</v>
      </c>
      <c r="Y14" s="54" t="s">
        <v>188</v>
      </c>
      <c r="Z14" s="56">
        <v>5</v>
      </c>
      <c r="AA14" s="63">
        <f t="shared" si="5"/>
        <v>0.000897827258035554</v>
      </c>
      <c r="AB14" s="5"/>
      <c r="AC14" s="37" t="s">
        <v>199</v>
      </c>
      <c r="AD14" s="57">
        <v>6</v>
      </c>
      <c r="AE14" s="64">
        <f t="shared" si="6"/>
        <v>0.006263048016701462</v>
      </c>
      <c r="AF14" s="5"/>
    </row>
    <row r="15" spans="1:32" ht="11.25" customHeight="1">
      <c r="A15" s="17" t="s">
        <v>33</v>
      </c>
      <c r="B15" s="17">
        <v>169</v>
      </c>
      <c r="C15" s="84">
        <f t="shared" si="2"/>
        <v>0.023294279807029635</v>
      </c>
      <c r="D15" s="9"/>
      <c r="E15" s="91">
        <v>1992</v>
      </c>
      <c r="F15" s="92">
        <v>2602</v>
      </c>
      <c r="G15" s="94">
        <v>0.35864920744314266</v>
      </c>
      <c r="H15" s="9"/>
      <c r="I15" s="13" t="s">
        <v>64</v>
      </c>
      <c r="J15" s="13">
        <v>1</v>
      </c>
      <c r="K15" s="65">
        <f t="shared" si="3"/>
        <v>0.00013783597518952445</v>
      </c>
      <c r="L15" s="9"/>
      <c r="M15" s="13" t="s">
        <v>42</v>
      </c>
      <c r="N15" s="13">
        <v>108</v>
      </c>
      <c r="O15" s="65">
        <f t="shared" si="4"/>
        <v>0.014886285320468642</v>
      </c>
      <c r="Q15" s="54" t="s">
        <v>111</v>
      </c>
      <c r="R15" s="56">
        <v>2</v>
      </c>
      <c r="S15" s="63">
        <f t="shared" si="0"/>
        <v>0.0003591309032142216</v>
      </c>
      <c r="T15" s="5"/>
      <c r="U15" s="54" t="s">
        <v>151</v>
      </c>
      <c r="V15" s="56">
        <v>6</v>
      </c>
      <c r="W15" s="63">
        <f t="shared" si="1"/>
        <v>0.0010773927096426647</v>
      </c>
      <c r="Y15" s="54" t="s">
        <v>189</v>
      </c>
      <c r="Z15" s="56">
        <v>86</v>
      </c>
      <c r="AA15" s="63">
        <f t="shared" si="5"/>
        <v>0.015442628838211528</v>
      </c>
      <c r="AB15" s="5"/>
      <c r="AC15" s="37" t="s">
        <v>200</v>
      </c>
      <c r="AD15" s="57">
        <v>2</v>
      </c>
      <c r="AE15" s="64">
        <f t="shared" si="6"/>
        <v>0.0020876826722338203</v>
      </c>
      <c r="AF15" s="5"/>
    </row>
    <row r="16" spans="1:32" ht="11.25" customHeight="1">
      <c r="A16" s="17" t="s">
        <v>0</v>
      </c>
      <c r="B16" s="17">
        <f>SUM(B6:B15)</f>
        <v>7255</v>
      </c>
      <c r="C16" s="84">
        <f t="shared" si="2"/>
        <v>1</v>
      </c>
      <c r="D16" s="9"/>
      <c r="E16" s="91">
        <v>1993</v>
      </c>
      <c r="F16" s="92">
        <v>4357</v>
      </c>
      <c r="G16" s="94">
        <v>0.6005513439007581</v>
      </c>
      <c r="H16" s="9"/>
      <c r="I16" s="13" t="s">
        <v>65</v>
      </c>
      <c r="J16" s="13">
        <v>1</v>
      </c>
      <c r="K16" s="65">
        <f t="shared" si="3"/>
        <v>0.00013783597518952445</v>
      </c>
      <c r="L16" s="9"/>
      <c r="M16" s="13"/>
      <c r="N16" s="13"/>
      <c r="O16" s="65"/>
      <c r="Q16" s="54" t="s">
        <v>112</v>
      </c>
      <c r="R16" s="56">
        <v>1</v>
      </c>
      <c r="S16" s="63">
        <f t="shared" si="0"/>
        <v>0.0001795654516071108</v>
      </c>
      <c r="T16" s="5"/>
      <c r="U16" s="54" t="s">
        <v>152</v>
      </c>
      <c r="V16" s="56">
        <v>60</v>
      </c>
      <c r="W16" s="63">
        <f t="shared" si="1"/>
        <v>0.010773927096426647</v>
      </c>
      <c r="Y16" s="54" t="s">
        <v>190</v>
      </c>
      <c r="Z16" s="56">
        <v>15</v>
      </c>
      <c r="AA16" s="63">
        <f t="shared" si="5"/>
        <v>0.0026934817741066618</v>
      </c>
      <c r="AB16" s="5"/>
      <c r="AC16" s="37" t="s">
        <v>201</v>
      </c>
      <c r="AD16" s="57">
        <v>6</v>
      </c>
      <c r="AE16" s="64">
        <f t="shared" si="6"/>
        <v>0.006263048016701462</v>
      </c>
      <c r="AF16" s="5"/>
    </row>
    <row r="17" spans="1:32" ht="11.25" customHeight="1">
      <c r="A17" s="18"/>
      <c r="B17" s="18"/>
      <c r="C17" s="82"/>
      <c r="D17" s="9"/>
      <c r="E17" s="91">
        <v>1994</v>
      </c>
      <c r="F17" s="92">
        <v>89</v>
      </c>
      <c r="G17" s="94">
        <v>0.012267401791867678</v>
      </c>
      <c r="H17" s="9"/>
      <c r="I17" s="13" t="s">
        <v>66</v>
      </c>
      <c r="J17" s="13">
        <v>2</v>
      </c>
      <c r="K17" s="65">
        <f t="shared" si="3"/>
        <v>0.0002756719503790489</v>
      </c>
      <c r="L17" s="9"/>
      <c r="M17" s="13"/>
      <c r="N17" s="13"/>
      <c r="O17" s="65"/>
      <c r="Q17" s="54" t="s">
        <v>113</v>
      </c>
      <c r="R17" s="56">
        <v>7</v>
      </c>
      <c r="S17" s="63">
        <f t="shared" si="0"/>
        <v>0.0012569581612497755</v>
      </c>
      <c r="T17" s="5"/>
      <c r="U17" s="54" t="s">
        <v>153</v>
      </c>
      <c r="V17" s="56">
        <v>3</v>
      </c>
      <c r="W17" s="63">
        <f t="shared" si="1"/>
        <v>0.0005386963548213323</v>
      </c>
      <c r="Y17" s="54" t="s">
        <v>42</v>
      </c>
      <c r="Z17" s="56">
        <v>208</v>
      </c>
      <c r="AA17" s="63">
        <f t="shared" si="5"/>
        <v>0.03734961393427905</v>
      </c>
      <c r="AB17" s="5"/>
      <c r="AC17" s="37" t="s">
        <v>202</v>
      </c>
      <c r="AD17" s="57">
        <v>1</v>
      </c>
      <c r="AE17" s="64">
        <f t="shared" si="6"/>
        <v>0.0010438413361169101</v>
      </c>
      <c r="AF17" s="5"/>
    </row>
    <row r="18" spans="1:32" ht="11.25" customHeight="1">
      <c r="A18" s="90"/>
      <c r="B18" s="90"/>
      <c r="C18" s="82"/>
      <c r="D18" s="9"/>
      <c r="E18" s="91">
        <v>1995</v>
      </c>
      <c r="F18" s="92">
        <v>4</v>
      </c>
      <c r="G18" s="94">
        <v>0.0005513439007580978</v>
      </c>
      <c r="H18" s="9"/>
      <c r="I18" s="13" t="s">
        <v>67</v>
      </c>
      <c r="J18" s="13">
        <v>5569</v>
      </c>
      <c r="K18" s="65">
        <f t="shared" si="3"/>
        <v>0.7676085458304618</v>
      </c>
      <c r="L18" s="9"/>
      <c r="M18" s="13"/>
      <c r="N18" s="13"/>
      <c r="O18" s="65"/>
      <c r="Q18" s="54" t="s">
        <v>114</v>
      </c>
      <c r="R18" s="56">
        <v>12</v>
      </c>
      <c r="S18" s="63">
        <f t="shared" si="0"/>
        <v>0.0021547854192853293</v>
      </c>
      <c r="T18" s="5"/>
      <c r="U18" s="54" t="s">
        <v>154</v>
      </c>
      <c r="V18" s="56">
        <v>6</v>
      </c>
      <c r="W18" s="63">
        <f t="shared" si="1"/>
        <v>0.0010773927096426647</v>
      </c>
      <c r="Y18" s="54"/>
      <c r="Z18" s="56"/>
      <c r="AA18" s="63"/>
      <c r="AB18" s="5"/>
      <c r="AC18" s="37" t="s">
        <v>203</v>
      </c>
      <c r="AD18" s="57">
        <v>168</v>
      </c>
      <c r="AE18" s="64">
        <f t="shared" si="6"/>
        <v>0.17536534446764093</v>
      </c>
      <c r="AF18" s="5"/>
    </row>
    <row r="19" spans="1:32" ht="11.25" customHeight="1">
      <c r="A19" s="90"/>
      <c r="B19" s="90"/>
      <c r="C19" s="82"/>
      <c r="D19" s="9"/>
      <c r="E19" s="91">
        <v>1996</v>
      </c>
      <c r="F19" s="92">
        <v>1</v>
      </c>
      <c r="G19" s="94">
        <v>0.00013783597518952445</v>
      </c>
      <c r="H19" s="9"/>
      <c r="I19" s="13" t="s">
        <v>68</v>
      </c>
      <c r="J19" s="13">
        <v>14</v>
      </c>
      <c r="K19" s="65">
        <f t="shared" si="3"/>
        <v>0.0019297036526533425</v>
      </c>
      <c r="L19" s="9"/>
      <c r="M19" s="13"/>
      <c r="N19" s="13"/>
      <c r="O19" s="65"/>
      <c r="Q19" s="54" t="s">
        <v>115</v>
      </c>
      <c r="R19" s="56">
        <v>2366</v>
      </c>
      <c r="S19" s="63">
        <f t="shared" si="0"/>
        <v>0.42485185850242413</v>
      </c>
      <c r="T19" s="5"/>
      <c r="U19" s="54" t="s">
        <v>155</v>
      </c>
      <c r="V19" s="56">
        <v>1</v>
      </c>
      <c r="W19" s="63">
        <f t="shared" si="1"/>
        <v>0.0001795654516071108</v>
      </c>
      <c r="Y19" s="54"/>
      <c r="Z19" s="56"/>
      <c r="AA19" s="63"/>
      <c r="AB19" s="5"/>
      <c r="AC19" s="37" t="s">
        <v>204</v>
      </c>
      <c r="AD19" s="57">
        <v>1</v>
      </c>
      <c r="AE19" s="64">
        <f t="shared" si="6"/>
        <v>0.0010438413361169101</v>
      </c>
      <c r="AF19" s="5"/>
    </row>
    <row r="20" spans="1:32" ht="11.25" customHeight="1">
      <c r="A20" s="23"/>
      <c r="B20" s="23"/>
      <c r="C20" s="82"/>
      <c r="D20" s="9"/>
      <c r="E20" s="91"/>
      <c r="F20" s="92"/>
      <c r="G20" s="94"/>
      <c r="H20" s="9"/>
      <c r="I20" s="13" t="s">
        <v>69</v>
      </c>
      <c r="J20" s="13">
        <v>9</v>
      </c>
      <c r="K20" s="65">
        <f t="shared" si="3"/>
        <v>0.0012405237767057202</v>
      </c>
      <c r="L20" s="9"/>
      <c r="M20" s="13"/>
      <c r="N20" s="13"/>
      <c r="O20" s="65"/>
      <c r="Q20" s="54" t="s">
        <v>116</v>
      </c>
      <c r="R20" s="56">
        <v>7</v>
      </c>
      <c r="S20" s="63">
        <f t="shared" si="0"/>
        <v>0.0012569581612497755</v>
      </c>
      <c r="T20" s="5"/>
      <c r="U20" s="54" t="s">
        <v>156</v>
      </c>
      <c r="V20" s="56">
        <v>3</v>
      </c>
      <c r="W20" s="63">
        <f t="shared" si="1"/>
        <v>0.0005386963548213323</v>
      </c>
      <c r="Y20" s="54"/>
      <c r="Z20" s="56"/>
      <c r="AA20" s="63"/>
      <c r="AB20" s="5"/>
      <c r="AC20" s="37" t="s">
        <v>205</v>
      </c>
      <c r="AD20" s="57">
        <v>6</v>
      </c>
      <c r="AE20" s="64">
        <f t="shared" si="6"/>
        <v>0.006263048016701462</v>
      </c>
      <c r="AF20" s="5"/>
    </row>
    <row r="21" spans="1:32" ht="11.25" customHeight="1">
      <c r="A21" s="24"/>
      <c r="B21" s="24"/>
      <c r="C21" s="83"/>
      <c r="D21" s="9"/>
      <c r="E21" s="91" t="s">
        <v>0</v>
      </c>
      <c r="F21" s="92">
        <v>7255</v>
      </c>
      <c r="G21" s="94">
        <v>1</v>
      </c>
      <c r="H21" s="9"/>
      <c r="I21" s="13" t="s">
        <v>70</v>
      </c>
      <c r="J21" s="13">
        <v>7</v>
      </c>
      <c r="K21" s="65">
        <f t="shared" si="3"/>
        <v>0.0009648518263266712</v>
      </c>
      <c r="L21" s="9"/>
      <c r="M21" s="13"/>
      <c r="N21" s="13"/>
      <c r="O21" s="65"/>
      <c r="Q21" s="54" t="s">
        <v>117</v>
      </c>
      <c r="R21" s="56">
        <v>2</v>
      </c>
      <c r="S21" s="63">
        <f t="shared" si="0"/>
        <v>0.0003591309032142216</v>
      </c>
      <c r="T21" s="5"/>
      <c r="U21" s="54" t="s">
        <v>157</v>
      </c>
      <c r="V21" s="56">
        <v>6</v>
      </c>
      <c r="W21" s="63">
        <f t="shared" si="1"/>
        <v>0.0010773927096426647</v>
      </c>
      <c r="Y21" s="54"/>
      <c r="Z21" s="56"/>
      <c r="AA21" s="63"/>
      <c r="AB21" s="5"/>
      <c r="AC21" s="37" t="s">
        <v>206</v>
      </c>
      <c r="AD21" s="57">
        <v>1</v>
      </c>
      <c r="AE21" s="64">
        <f t="shared" si="6"/>
        <v>0.0010438413361169101</v>
      </c>
      <c r="AF21" s="5"/>
    </row>
    <row r="22" spans="1:32" ht="11.25" customHeight="1">
      <c r="A22" s="46" t="s">
        <v>7</v>
      </c>
      <c r="B22" s="46"/>
      <c r="C22" s="62"/>
      <c r="D22" s="9"/>
      <c r="E22" s="91" t="s">
        <v>17</v>
      </c>
      <c r="F22" s="95">
        <v>18.782690783</v>
      </c>
      <c r="G22" s="94"/>
      <c r="H22" s="9"/>
      <c r="I22" s="13" t="s">
        <v>71</v>
      </c>
      <c r="J22" s="13">
        <v>11</v>
      </c>
      <c r="K22" s="65">
        <f t="shared" si="3"/>
        <v>0.001516195727084769</v>
      </c>
      <c r="L22" s="9"/>
      <c r="M22" s="13"/>
      <c r="N22" s="13"/>
      <c r="O22" s="65"/>
      <c r="Q22" s="54" t="s">
        <v>118</v>
      </c>
      <c r="R22" s="56">
        <v>19</v>
      </c>
      <c r="S22" s="63">
        <f t="shared" si="0"/>
        <v>0.003411743580535105</v>
      </c>
      <c r="T22" s="5"/>
      <c r="U22" s="54" t="s">
        <v>158</v>
      </c>
      <c r="V22" s="56">
        <v>4</v>
      </c>
      <c r="W22" s="63">
        <f t="shared" si="1"/>
        <v>0.0007182618064284432</v>
      </c>
      <c r="Y22" s="54"/>
      <c r="Z22" s="56"/>
      <c r="AA22" s="63"/>
      <c r="AB22" s="5"/>
      <c r="AC22" s="37" t="s">
        <v>207</v>
      </c>
      <c r="AD22" s="57">
        <v>1</v>
      </c>
      <c r="AE22" s="64">
        <f t="shared" si="6"/>
        <v>0.0010438413361169101</v>
      </c>
      <c r="AF22" s="5"/>
    </row>
    <row r="23" spans="1:32" ht="11.25" customHeight="1">
      <c r="A23" s="19"/>
      <c r="B23" s="19" t="s">
        <v>14</v>
      </c>
      <c r="C23" s="62" t="s">
        <v>15</v>
      </c>
      <c r="D23" s="9"/>
      <c r="E23" s="23"/>
      <c r="F23" s="40"/>
      <c r="G23" s="83"/>
      <c r="H23" s="9"/>
      <c r="I23" s="13" t="s">
        <v>72</v>
      </c>
      <c r="J23" s="13">
        <v>1</v>
      </c>
      <c r="K23" s="65">
        <f t="shared" si="3"/>
        <v>0.00013783597518952445</v>
      </c>
      <c r="L23" s="9"/>
      <c r="M23" s="13"/>
      <c r="N23" s="13"/>
      <c r="O23" s="65"/>
      <c r="Q23" s="54" t="s">
        <v>119</v>
      </c>
      <c r="R23" s="56">
        <v>3</v>
      </c>
      <c r="S23" s="63">
        <f t="shared" si="0"/>
        <v>0.0005386963548213323</v>
      </c>
      <c r="T23" s="5"/>
      <c r="U23" s="54" t="s">
        <v>159</v>
      </c>
      <c r="V23" s="56">
        <v>1</v>
      </c>
      <c r="W23" s="63">
        <f t="shared" si="1"/>
        <v>0.0001795654516071108</v>
      </c>
      <c r="Y23" s="54"/>
      <c r="Z23" s="56"/>
      <c r="AA23" s="63"/>
      <c r="AB23" s="5"/>
      <c r="AC23" s="37" t="s">
        <v>208</v>
      </c>
      <c r="AD23" s="57">
        <v>1</v>
      </c>
      <c r="AE23" s="64">
        <f t="shared" si="6"/>
        <v>0.0010438413361169101</v>
      </c>
      <c r="AF23" s="5"/>
    </row>
    <row r="24" spans="1:32" ht="11.25" customHeight="1">
      <c r="A24" s="22" t="s">
        <v>34</v>
      </c>
      <c r="B24" s="22">
        <v>402</v>
      </c>
      <c r="C24" s="85">
        <f aca="true" t="shared" si="7" ref="C24:C32">B24/$B$34</f>
        <v>0.05541006202618883</v>
      </c>
      <c r="D24" s="9"/>
      <c r="E24" s="23"/>
      <c r="F24" s="40"/>
      <c r="G24" s="83"/>
      <c r="H24" s="9"/>
      <c r="I24" s="13" t="s">
        <v>73</v>
      </c>
      <c r="J24" s="13">
        <v>1</v>
      </c>
      <c r="K24" s="65">
        <f t="shared" si="3"/>
        <v>0.00013783597518952445</v>
      </c>
      <c r="L24" s="9"/>
      <c r="M24" s="20"/>
      <c r="N24" s="21"/>
      <c r="O24" s="65"/>
      <c r="Q24" s="54" t="s">
        <v>120</v>
      </c>
      <c r="R24" s="56">
        <v>5</v>
      </c>
      <c r="S24" s="63">
        <f t="shared" si="0"/>
        <v>0.000897827258035554</v>
      </c>
      <c r="T24" s="5"/>
      <c r="U24" s="54" t="s">
        <v>160</v>
      </c>
      <c r="V24" s="56">
        <v>1</v>
      </c>
      <c r="W24" s="63">
        <f t="shared" si="1"/>
        <v>0.0001795654516071108</v>
      </c>
      <c r="Y24" s="54"/>
      <c r="Z24" s="56"/>
      <c r="AA24" s="63"/>
      <c r="AB24" s="5"/>
      <c r="AC24" s="37" t="s">
        <v>209</v>
      </c>
      <c r="AD24" s="57">
        <v>1</v>
      </c>
      <c r="AE24" s="64">
        <f t="shared" si="6"/>
        <v>0.0010438413361169101</v>
      </c>
      <c r="AF24" s="5"/>
    </row>
    <row r="25" spans="1:32" ht="11.25" customHeight="1">
      <c r="A25" s="22" t="s">
        <v>35</v>
      </c>
      <c r="B25" s="22">
        <v>1110</v>
      </c>
      <c r="C25" s="85">
        <f t="shared" si="7"/>
        <v>0.15299793246037216</v>
      </c>
      <c r="D25" s="9"/>
      <c r="E25" s="23"/>
      <c r="F25" s="40"/>
      <c r="G25" s="83"/>
      <c r="H25" s="9"/>
      <c r="I25" s="13" t="s">
        <v>74</v>
      </c>
      <c r="J25" s="13">
        <v>22</v>
      </c>
      <c r="K25" s="65">
        <f t="shared" si="3"/>
        <v>0.003032391454169538</v>
      </c>
      <c r="L25" s="9"/>
      <c r="M25" s="20" t="s">
        <v>0</v>
      </c>
      <c r="N25" s="21">
        <f>SUM(N6:N23)+SUM(J6:J45)</f>
        <v>7255</v>
      </c>
      <c r="O25" s="65">
        <f t="shared" si="4"/>
        <v>1</v>
      </c>
      <c r="Q25" s="54" t="s">
        <v>121</v>
      </c>
      <c r="R25" s="56">
        <v>780</v>
      </c>
      <c r="S25" s="63">
        <f t="shared" si="0"/>
        <v>0.14006105225354643</v>
      </c>
      <c r="T25" s="5"/>
      <c r="U25" s="54" t="s">
        <v>161</v>
      </c>
      <c r="V25" s="56">
        <v>9</v>
      </c>
      <c r="W25" s="63">
        <f t="shared" si="1"/>
        <v>0.001616089064463997</v>
      </c>
      <c r="Y25" s="54"/>
      <c r="Z25" s="56"/>
      <c r="AA25" s="63"/>
      <c r="AB25" s="5"/>
      <c r="AC25" s="37" t="s">
        <v>210</v>
      </c>
      <c r="AD25" s="57">
        <v>3</v>
      </c>
      <c r="AE25" s="64">
        <f t="shared" si="6"/>
        <v>0.003131524008350731</v>
      </c>
      <c r="AF25" s="5"/>
    </row>
    <row r="26" spans="1:32" ht="11.25" customHeight="1">
      <c r="A26" s="22" t="s">
        <v>36</v>
      </c>
      <c r="B26" s="22">
        <v>538</v>
      </c>
      <c r="C26" s="85">
        <f t="shared" si="7"/>
        <v>0.07415575465196417</v>
      </c>
      <c r="D26" s="9"/>
      <c r="E26" s="23"/>
      <c r="F26" s="40"/>
      <c r="G26" s="83"/>
      <c r="H26" s="9"/>
      <c r="I26" s="13" t="s">
        <v>75</v>
      </c>
      <c r="J26" s="13">
        <v>27</v>
      </c>
      <c r="K26" s="65">
        <f t="shared" si="3"/>
        <v>0.0037215713301171605</v>
      </c>
      <c r="L26" s="9"/>
      <c r="M26" s="23"/>
      <c r="N26" s="18"/>
      <c r="O26" s="66"/>
      <c r="Q26" s="54" t="s">
        <v>122</v>
      </c>
      <c r="R26" s="56">
        <v>4</v>
      </c>
      <c r="S26" s="63">
        <f t="shared" si="0"/>
        <v>0.0007182618064284432</v>
      </c>
      <c r="T26" s="5"/>
      <c r="U26" s="54" t="s">
        <v>162</v>
      </c>
      <c r="V26" s="56">
        <v>12</v>
      </c>
      <c r="W26" s="63">
        <f t="shared" si="1"/>
        <v>0.0021547854192853293</v>
      </c>
      <c r="Y26" s="54"/>
      <c r="Z26" s="56"/>
      <c r="AA26" s="63"/>
      <c r="AB26" s="5"/>
      <c r="AC26" s="37" t="s">
        <v>211</v>
      </c>
      <c r="AD26" s="57">
        <v>3</v>
      </c>
      <c r="AE26" s="64">
        <f t="shared" si="6"/>
        <v>0.003131524008350731</v>
      </c>
      <c r="AF26" s="5"/>
    </row>
    <row r="27" spans="1:31" ht="11.25" customHeight="1">
      <c r="A27" s="22" t="s">
        <v>37</v>
      </c>
      <c r="B27" s="22">
        <v>192</v>
      </c>
      <c r="C27" s="85">
        <f t="shared" si="7"/>
        <v>0.0264645072363887</v>
      </c>
      <c r="D27" s="9"/>
      <c r="E27" s="23"/>
      <c r="F27" s="40"/>
      <c r="G27" s="83"/>
      <c r="H27" s="9"/>
      <c r="I27" s="13" t="s">
        <v>76</v>
      </c>
      <c r="J27" s="13">
        <v>15</v>
      </c>
      <c r="K27" s="65">
        <f t="shared" si="3"/>
        <v>0.002067539627842867</v>
      </c>
      <c r="L27" s="9"/>
      <c r="M27" s="23"/>
      <c r="N27" s="18"/>
      <c r="O27" s="66"/>
      <c r="Q27" s="54" t="s">
        <v>123</v>
      </c>
      <c r="R27" s="56">
        <v>15</v>
      </c>
      <c r="S27" s="63">
        <f t="shared" si="0"/>
        <v>0.0026934817741066618</v>
      </c>
      <c r="U27" s="54" t="s">
        <v>163</v>
      </c>
      <c r="V27" s="56">
        <v>5</v>
      </c>
      <c r="W27" s="63">
        <f t="shared" si="1"/>
        <v>0.000897827258035554</v>
      </c>
      <c r="Y27" s="54"/>
      <c r="Z27" s="56"/>
      <c r="AA27" s="63"/>
      <c r="AC27" s="37" t="s">
        <v>212</v>
      </c>
      <c r="AD27" s="57">
        <v>2</v>
      </c>
      <c r="AE27" s="64">
        <f t="shared" si="6"/>
        <v>0.0020876826722338203</v>
      </c>
    </row>
    <row r="28" spans="1:31" ht="11.25" customHeight="1">
      <c r="A28" s="22" t="s">
        <v>38</v>
      </c>
      <c r="B28" s="22">
        <v>3</v>
      </c>
      <c r="C28" s="85">
        <f t="shared" si="7"/>
        <v>0.0004135079255685734</v>
      </c>
      <c r="D28" s="9"/>
      <c r="E28" s="23"/>
      <c r="F28" s="40"/>
      <c r="G28" s="83"/>
      <c r="H28" s="9"/>
      <c r="I28" s="13" t="s">
        <v>77</v>
      </c>
      <c r="J28" s="13">
        <v>18</v>
      </c>
      <c r="K28" s="65">
        <f t="shared" si="3"/>
        <v>0.0024810475534114405</v>
      </c>
      <c r="L28" s="9"/>
      <c r="M28" s="9"/>
      <c r="N28" s="9"/>
      <c r="O28" s="67"/>
      <c r="Q28" s="54" t="s">
        <v>124</v>
      </c>
      <c r="R28" s="56">
        <v>3</v>
      </c>
      <c r="S28" s="63">
        <f t="shared" si="0"/>
        <v>0.0005386963548213323</v>
      </c>
      <c r="U28" s="54" t="s">
        <v>164</v>
      </c>
      <c r="V28" s="56">
        <v>1</v>
      </c>
      <c r="W28" s="63">
        <f t="shared" si="1"/>
        <v>0.0001795654516071108</v>
      </c>
      <c r="Y28" s="54"/>
      <c r="Z28" s="56"/>
      <c r="AA28" s="63"/>
      <c r="AC28" s="37" t="s">
        <v>213</v>
      </c>
      <c r="AD28" s="57">
        <v>1</v>
      </c>
      <c r="AE28" s="64">
        <f t="shared" si="6"/>
        <v>0.0010438413361169101</v>
      </c>
    </row>
    <row r="29" spans="1:31" ht="11.25" customHeight="1">
      <c r="A29" s="22" t="s">
        <v>39</v>
      </c>
      <c r="B29" s="22">
        <v>9</v>
      </c>
      <c r="C29" s="85">
        <f t="shared" si="7"/>
        <v>0.0012405237767057202</v>
      </c>
      <c r="D29" s="9"/>
      <c r="E29" s="45" t="s">
        <v>6</v>
      </c>
      <c r="F29" s="45"/>
      <c r="G29" s="86"/>
      <c r="H29" s="9"/>
      <c r="I29" s="13" t="s">
        <v>78</v>
      </c>
      <c r="J29" s="13">
        <v>1</v>
      </c>
      <c r="K29" s="65">
        <f t="shared" si="3"/>
        <v>0.00013783597518952445</v>
      </c>
      <c r="L29" s="9"/>
      <c r="M29" s="9"/>
      <c r="N29" s="9"/>
      <c r="O29" s="67"/>
      <c r="Q29" s="54" t="s">
        <v>125</v>
      </c>
      <c r="R29" s="56">
        <v>6</v>
      </c>
      <c r="S29" s="63">
        <f t="shared" si="0"/>
        <v>0.0010773927096426647</v>
      </c>
      <c r="U29" s="54" t="s">
        <v>165</v>
      </c>
      <c r="V29" s="56">
        <v>12</v>
      </c>
      <c r="W29" s="63">
        <f t="shared" si="1"/>
        <v>0.0021547854192853293</v>
      </c>
      <c r="Y29" s="54" t="s">
        <v>0</v>
      </c>
      <c r="Z29" s="56">
        <f>SUM(Z6:Z28)+SUM(V6:V45)+SUM(R6:R45)</f>
        <v>5569</v>
      </c>
      <c r="AA29" s="63">
        <f>Z29/$Z$29</f>
        <v>1</v>
      </c>
      <c r="AC29" s="37" t="s">
        <v>214</v>
      </c>
      <c r="AD29" s="57">
        <v>24</v>
      </c>
      <c r="AE29" s="64">
        <f t="shared" si="6"/>
        <v>0.025052192066805846</v>
      </c>
    </row>
    <row r="30" spans="1:31" ht="11.25" customHeight="1">
      <c r="A30" s="22" t="s">
        <v>40</v>
      </c>
      <c r="B30" s="22">
        <v>3993</v>
      </c>
      <c r="C30" s="85">
        <f t="shared" si="7"/>
        <v>0.5503790489317711</v>
      </c>
      <c r="D30" s="9"/>
      <c r="E30" s="33"/>
      <c r="F30" s="33" t="s">
        <v>14</v>
      </c>
      <c r="G30" s="86" t="s">
        <v>15</v>
      </c>
      <c r="H30" s="9"/>
      <c r="I30" s="13" t="s">
        <v>79</v>
      </c>
      <c r="J30" s="13">
        <v>34</v>
      </c>
      <c r="K30" s="65">
        <f t="shared" si="3"/>
        <v>0.004686423156443832</v>
      </c>
      <c r="L30" s="9"/>
      <c r="O30" s="68"/>
      <c r="Q30" s="54" t="s">
        <v>126</v>
      </c>
      <c r="R30" s="56">
        <v>4</v>
      </c>
      <c r="S30" s="63">
        <f t="shared" si="0"/>
        <v>0.0007182618064284432</v>
      </c>
      <c r="U30" s="54" t="s">
        <v>166</v>
      </c>
      <c r="V30" s="56">
        <v>69</v>
      </c>
      <c r="W30" s="63">
        <f t="shared" si="1"/>
        <v>0.012390016160890645</v>
      </c>
      <c r="Y30" s="54"/>
      <c r="Z30" s="56"/>
      <c r="AA30" s="63"/>
      <c r="AC30" s="37" t="s">
        <v>215</v>
      </c>
      <c r="AD30" s="57">
        <v>2</v>
      </c>
      <c r="AE30" s="64">
        <f t="shared" si="6"/>
        <v>0.0020876826722338203</v>
      </c>
    </row>
    <row r="31" spans="1:31" ht="11.25" customHeight="1">
      <c r="A31" s="22" t="s">
        <v>41</v>
      </c>
      <c r="B31" s="22">
        <v>958</v>
      </c>
      <c r="C31" s="85">
        <f t="shared" si="7"/>
        <v>0.13204686423156445</v>
      </c>
      <c r="D31" s="9"/>
      <c r="E31" s="33" t="s">
        <v>44</v>
      </c>
      <c r="F31" s="33">
        <v>4000</v>
      </c>
      <c r="G31" s="86">
        <f>F31/$F$34</f>
        <v>0.5513439007580979</v>
      </c>
      <c r="H31" s="9"/>
      <c r="I31" s="13" t="s">
        <v>80</v>
      </c>
      <c r="J31" s="13">
        <v>5</v>
      </c>
      <c r="K31" s="65">
        <f t="shared" si="3"/>
        <v>0.0006891798759476223</v>
      </c>
      <c r="L31" s="9"/>
      <c r="M31" s="42" t="s">
        <v>4</v>
      </c>
      <c r="N31" s="25"/>
      <c r="O31" s="69"/>
      <c r="Q31" s="54" t="s">
        <v>127</v>
      </c>
      <c r="R31" s="56">
        <v>3</v>
      </c>
      <c r="S31" s="63">
        <f t="shared" si="0"/>
        <v>0.0005386963548213323</v>
      </c>
      <c r="U31" s="54" t="s">
        <v>167</v>
      </c>
      <c r="V31" s="56">
        <v>9</v>
      </c>
      <c r="W31" s="63">
        <f t="shared" si="1"/>
        <v>0.001616089064463997</v>
      </c>
      <c r="Y31" s="54"/>
      <c r="Z31" s="56"/>
      <c r="AA31" s="63"/>
      <c r="AC31" s="37" t="s">
        <v>216</v>
      </c>
      <c r="AD31" s="57">
        <v>22</v>
      </c>
      <c r="AE31" s="64">
        <f t="shared" si="6"/>
        <v>0.022964509394572025</v>
      </c>
    </row>
    <row r="32" spans="1:31" ht="11.25" customHeight="1">
      <c r="A32" s="22" t="s">
        <v>42</v>
      </c>
      <c r="B32" s="22">
        <v>50</v>
      </c>
      <c r="C32" s="85">
        <f t="shared" si="7"/>
        <v>0.006891798759476223</v>
      </c>
      <c r="D32" s="9"/>
      <c r="E32" s="33" t="s">
        <v>45</v>
      </c>
      <c r="F32" s="33">
        <v>3255</v>
      </c>
      <c r="G32" s="86">
        <f>F32/$F$34</f>
        <v>0.44865609924190214</v>
      </c>
      <c r="H32" s="9"/>
      <c r="I32" s="13" t="s">
        <v>81</v>
      </c>
      <c r="J32" s="13">
        <v>4</v>
      </c>
      <c r="K32" s="65">
        <f t="shared" si="3"/>
        <v>0.0005513439007580978</v>
      </c>
      <c r="L32" s="9"/>
      <c r="M32" s="25"/>
      <c r="N32" s="26" t="s">
        <v>14</v>
      </c>
      <c r="O32" s="70" t="s">
        <v>15</v>
      </c>
      <c r="Q32" s="54" t="s">
        <v>128</v>
      </c>
      <c r="R32" s="56">
        <v>1</v>
      </c>
      <c r="S32" s="63">
        <f t="shared" si="0"/>
        <v>0.0001795654516071108</v>
      </c>
      <c r="U32" s="54" t="s">
        <v>168</v>
      </c>
      <c r="V32" s="56">
        <v>1</v>
      </c>
      <c r="W32" s="63">
        <f t="shared" si="1"/>
        <v>0.0001795654516071108</v>
      </c>
      <c r="Y32" s="54"/>
      <c r="Z32" s="56"/>
      <c r="AA32" s="63"/>
      <c r="AC32" s="37" t="s">
        <v>217</v>
      </c>
      <c r="AD32" s="57">
        <v>15</v>
      </c>
      <c r="AE32" s="64">
        <f t="shared" si="6"/>
        <v>0.015657620041753653</v>
      </c>
    </row>
    <row r="33" spans="1:31" ht="11.25" customHeight="1">
      <c r="A33" s="22"/>
      <c r="B33" s="22"/>
      <c r="C33" s="85"/>
      <c r="D33" s="9"/>
      <c r="E33" s="33"/>
      <c r="F33" s="33"/>
      <c r="G33" s="86">
        <f>F33/$F$34</f>
        <v>0</v>
      </c>
      <c r="H33" s="9"/>
      <c r="I33" s="13" t="s">
        <v>82</v>
      </c>
      <c r="J33" s="13">
        <v>2</v>
      </c>
      <c r="K33" s="65">
        <f t="shared" si="3"/>
        <v>0.0002756719503790489</v>
      </c>
      <c r="L33" s="9"/>
      <c r="M33" s="25" t="s">
        <v>95</v>
      </c>
      <c r="N33" s="25">
        <v>7251</v>
      </c>
      <c r="O33" s="69">
        <f>N33/$N$35</f>
        <v>0.9994486560992419</v>
      </c>
      <c r="Q33" s="54" t="s">
        <v>129</v>
      </c>
      <c r="R33" s="56">
        <v>1</v>
      </c>
      <c r="S33" s="63">
        <f t="shared" si="0"/>
        <v>0.0001795654516071108</v>
      </c>
      <c r="U33" s="54" t="s">
        <v>169</v>
      </c>
      <c r="V33" s="56">
        <v>1</v>
      </c>
      <c r="W33" s="63">
        <f t="shared" si="1"/>
        <v>0.0001795654516071108</v>
      </c>
      <c r="Y33" s="54"/>
      <c r="Z33" s="56"/>
      <c r="AA33" s="63"/>
      <c r="AC33" s="37" t="s">
        <v>218</v>
      </c>
      <c r="AD33" s="57">
        <v>6</v>
      </c>
      <c r="AE33" s="64">
        <f t="shared" si="6"/>
        <v>0.006263048016701462</v>
      </c>
    </row>
    <row r="34" spans="1:31" ht="11.25" customHeight="1">
      <c r="A34" s="22" t="s">
        <v>0</v>
      </c>
      <c r="B34" s="22">
        <f>SUM(B24:B33)</f>
        <v>7255</v>
      </c>
      <c r="C34" s="85">
        <f>B34/$B$34</f>
        <v>1</v>
      </c>
      <c r="D34" s="9"/>
      <c r="E34" s="33" t="s">
        <v>0</v>
      </c>
      <c r="F34" s="33">
        <f>SUM(F31:F33)</f>
        <v>7255</v>
      </c>
      <c r="G34" s="86">
        <f>F34/$F$34</f>
        <v>1</v>
      </c>
      <c r="H34" s="9"/>
      <c r="I34" s="13" t="s">
        <v>83</v>
      </c>
      <c r="J34" s="13">
        <v>73</v>
      </c>
      <c r="K34" s="65">
        <f t="shared" si="3"/>
        <v>0.010062026188835286</v>
      </c>
      <c r="L34" s="9"/>
      <c r="M34" s="25" t="s">
        <v>96</v>
      </c>
      <c r="N34" s="25">
        <v>4</v>
      </c>
      <c r="O34" s="69">
        <f>N34/$N$35</f>
        <v>0.0005513439007580978</v>
      </c>
      <c r="Q34" s="54" t="s">
        <v>130</v>
      </c>
      <c r="R34" s="56">
        <v>13</v>
      </c>
      <c r="S34" s="63">
        <f t="shared" si="0"/>
        <v>0.0023343508708924404</v>
      </c>
      <c r="U34" s="54" t="s">
        <v>170</v>
      </c>
      <c r="V34" s="56">
        <v>1</v>
      </c>
      <c r="W34" s="63">
        <f t="shared" si="1"/>
        <v>0.0001795654516071108</v>
      </c>
      <c r="Y34" s="54"/>
      <c r="Z34" s="56"/>
      <c r="AA34" s="63"/>
      <c r="AC34" s="37" t="s">
        <v>219</v>
      </c>
      <c r="AD34" s="57">
        <v>1</v>
      </c>
      <c r="AE34" s="64">
        <f t="shared" si="6"/>
        <v>0.0010438413361169101</v>
      </c>
    </row>
    <row r="35" spans="1:31" ht="11.25" customHeight="1">
      <c r="A35" s="24"/>
      <c r="B35" s="24"/>
      <c r="C35" s="83"/>
      <c r="D35" s="9"/>
      <c r="E35" s="24"/>
      <c r="F35" s="40"/>
      <c r="G35" s="83"/>
      <c r="H35" s="9"/>
      <c r="I35" s="13" t="s">
        <v>84</v>
      </c>
      <c r="J35" s="13">
        <v>1</v>
      </c>
      <c r="K35" s="65">
        <f t="shared" si="3"/>
        <v>0.00013783597518952445</v>
      </c>
      <c r="L35" s="9"/>
      <c r="M35" s="25" t="s">
        <v>0</v>
      </c>
      <c r="N35" s="25">
        <f>SUM(N33:N34)</f>
        <v>7255</v>
      </c>
      <c r="O35" s="69">
        <f>N35/$N$35</f>
        <v>1</v>
      </c>
      <c r="Q35" s="54" t="s">
        <v>131</v>
      </c>
      <c r="R35" s="56">
        <v>5</v>
      </c>
      <c r="S35" s="63">
        <f t="shared" si="0"/>
        <v>0.000897827258035554</v>
      </c>
      <c r="U35" s="54" t="s">
        <v>171</v>
      </c>
      <c r="V35" s="56">
        <v>2</v>
      </c>
      <c r="W35" s="63">
        <f t="shared" si="1"/>
        <v>0.0003591309032142216</v>
      </c>
      <c r="Y35" s="54"/>
      <c r="Z35" s="56"/>
      <c r="AA35" s="63"/>
      <c r="AC35" s="37" t="s">
        <v>220</v>
      </c>
      <c r="AD35" s="57">
        <v>2</v>
      </c>
      <c r="AE35" s="64">
        <f t="shared" si="6"/>
        <v>0.0020876826722338203</v>
      </c>
    </row>
    <row r="36" spans="1:31" ht="11.25" customHeight="1">
      <c r="A36" s="24"/>
      <c r="B36" s="24"/>
      <c r="C36" s="83"/>
      <c r="D36" s="9"/>
      <c r="E36" s="9"/>
      <c r="F36" s="49"/>
      <c r="G36" s="78"/>
      <c r="H36" s="9"/>
      <c r="I36" s="13" t="s">
        <v>85</v>
      </c>
      <c r="J36" s="13">
        <v>27</v>
      </c>
      <c r="K36" s="65">
        <f t="shared" si="3"/>
        <v>0.0037215713301171605</v>
      </c>
      <c r="L36" s="9"/>
      <c r="M36" s="25" t="s">
        <v>1</v>
      </c>
      <c r="N36" s="27">
        <f>N34/3+N33</f>
        <v>7252.333333333333</v>
      </c>
      <c r="O36" s="71"/>
      <c r="Q36" s="54" t="s">
        <v>132</v>
      </c>
      <c r="R36" s="56">
        <v>1</v>
      </c>
      <c r="S36" s="63">
        <f t="shared" si="0"/>
        <v>0.0001795654516071108</v>
      </c>
      <c r="U36" s="54" t="s">
        <v>172</v>
      </c>
      <c r="V36" s="56">
        <v>29</v>
      </c>
      <c r="W36" s="63">
        <f t="shared" si="1"/>
        <v>0.005207398096606213</v>
      </c>
      <c r="Y36" s="54"/>
      <c r="Z36" s="56"/>
      <c r="AA36" s="63"/>
      <c r="AC36" s="37" t="s">
        <v>221</v>
      </c>
      <c r="AD36" s="57">
        <v>1</v>
      </c>
      <c r="AE36" s="64">
        <f t="shared" si="6"/>
        <v>0.0010438413361169101</v>
      </c>
    </row>
    <row r="37" spans="1:31" ht="11.25" customHeight="1">
      <c r="A37" s="24"/>
      <c r="B37" s="24"/>
      <c r="C37" s="83"/>
      <c r="D37" s="9"/>
      <c r="E37" s="9"/>
      <c r="F37" s="49"/>
      <c r="G37" s="78"/>
      <c r="H37" s="9"/>
      <c r="I37" s="13" t="s">
        <v>86</v>
      </c>
      <c r="J37" s="13">
        <v>5</v>
      </c>
      <c r="K37" s="65">
        <f t="shared" si="3"/>
        <v>0.0006891798759476223</v>
      </c>
      <c r="L37" s="9"/>
      <c r="M37" s="28"/>
      <c r="N37" s="28"/>
      <c r="O37" s="71"/>
      <c r="Q37" s="54" t="s">
        <v>133</v>
      </c>
      <c r="R37" s="56">
        <v>11</v>
      </c>
      <c r="S37" s="63">
        <f t="shared" si="0"/>
        <v>0.0019752199676782187</v>
      </c>
      <c r="U37" s="54" t="s">
        <v>173</v>
      </c>
      <c r="V37" s="56">
        <v>51</v>
      </c>
      <c r="W37" s="63">
        <f t="shared" si="1"/>
        <v>0.009157838031962651</v>
      </c>
      <c r="Y37" s="54"/>
      <c r="Z37" s="56"/>
      <c r="AA37" s="63"/>
      <c r="AC37" s="37" t="s">
        <v>222</v>
      </c>
      <c r="AD37" s="57">
        <v>1</v>
      </c>
      <c r="AE37" s="64">
        <f t="shared" si="6"/>
        <v>0.0010438413361169101</v>
      </c>
    </row>
    <row r="38" spans="1:31" ht="11.25" customHeight="1">
      <c r="A38" s="9"/>
      <c r="B38" s="9"/>
      <c r="C38" s="78"/>
      <c r="D38" s="9"/>
      <c r="E38" s="44" t="s">
        <v>5</v>
      </c>
      <c r="F38" s="58"/>
      <c r="G38" s="79"/>
      <c r="H38" s="9"/>
      <c r="I38" s="13" t="s">
        <v>87</v>
      </c>
      <c r="J38" s="13">
        <v>31</v>
      </c>
      <c r="K38" s="65">
        <f t="shared" si="3"/>
        <v>0.0042729152308752585</v>
      </c>
      <c r="L38" s="9"/>
      <c r="M38" s="28" t="s">
        <v>2</v>
      </c>
      <c r="N38" s="28"/>
      <c r="O38" s="71"/>
      <c r="Q38" s="54" t="s">
        <v>134</v>
      </c>
      <c r="R38" s="56">
        <v>10</v>
      </c>
      <c r="S38" s="63">
        <f t="shared" si="0"/>
        <v>0.001795654516071108</v>
      </c>
      <c r="U38" s="54" t="s">
        <v>174</v>
      </c>
      <c r="V38" s="56">
        <v>2</v>
      </c>
      <c r="W38" s="63">
        <f t="shared" si="1"/>
        <v>0.0003591309032142216</v>
      </c>
      <c r="Y38" s="54"/>
      <c r="Z38" s="56"/>
      <c r="AA38" s="63"/>
      <c r="AC38" s="37" t="s">
        <v>42</v>
      </c>
      <c r="AD38" s="57">
        <v>5</v>
      </c>
      <c r="AE38" s="64">
        <f t="shared" si="6"/>
        <v>0.005219206680584551</v>
      </c>
    </row>
    <row r="39" spans="1:31" ht="11.25" customHeight="1">
      <c r="A39" s="22" t="s">
        <v>18</v>
      </c>
      <c r="B39" s="22"/>
      <c r="C39" s="22"/>
      <c r="D39" s="9"/>
      <c r="E39" s="29"/>
      <c r="F39" s="58" t="s">
        <v>0</v>
      </c>
      <c r="G39" s="79" t="s">
        <v>15</v>
      </c>
      <c r="H39" s="9"/>
      <c r="I39" s="13" t="s">
        <v>88</v>
      </c>
      <c r="J39" s="13">
        <v>2</v>
      </c>
      <c r="K39" s="65">
        <f t="shared" si="3"/>
        <v>0.0002756719503790489</v>
      </c>
      <c r="L39" s="9"/>
      <c r="M39" s="9"/>
      <c r="N39" s="9"/>
      <c r="O39" s="67"/>
      <c r="Q39" s="54" t="s">
        <v>135</v>
      </c>
      <c r="R39" s="56">
        <v>13</v>
      </c>
      <c r="S39" s="63">
        <f t="shared" si="0"/>
        <v>0.0023343508708924404</v>
      </c>
      <c r="U39" s="54" t="s">
        <v>175</v>
      </c>
      <c r="V39" s="56">
        <v>51</v>
      </c>
      <c r="W39" s="63">
        <f t="shared" si="1"/>
        <v>0.009157838031962651</v>
      </c>
      <c r="Y39" s="54"/>
      <c r="Z39" s="56"/>
      <c r="AA39" s="63"/>
      <c r="AC39" s="37"/>
      <c r="AD39" s="57"/>
      <c r="AE39" s="64"/>
    </row>
    <row r="40" spans="1:31" ht="11.25" customHeight="1">
      <c r="A40" s="22" t="s">
        <v>19</v>
      </c>
      <c r="B40" s="22"/>
      <c r="C40" s="22"/>
      <c r="D40" s="9"/>
      <c r="E40" s="32" t="s">
        <v>97</v>
      </c>
      <c r="F40" s="58">
        <v>7251</v>
      </c>
      <c r="G40" s="79">
        <f aca="true" t="shared" si="8" ref="G40:G45">F40/$F$45</f>
        <v>0.9994486560992419</v>
      </c>
      <c r="H40" s="9"/>
      <c r="I40" s="13" t="s">
        <v>89</v>
      </c>
      <c r="J40" s="13">
        <v>3</v>
      </c>
      <c r="K40" s="65">
        <f t="shared" si="3"/>
        <v>0.0004135079255685734</v>
      </c>
      <c r="L40" s="9"/>
      <c r="M40" s="9"/>
      <c r="N40" s="9"/>
      <c r="O40" s="67"/>
      <c r="Q40" s="54" t="s">
        <v>136</v>
      </c>
      <c r="R40" s="56">
        <v>7</v>
      </c>
      <c r="S40" s="63">
        <f t="shared" si="0"/>
        <v>0.0012569581612497755</v>
      </c>
      <c r="U40" s="54" t="s">
        <v>176</v>
      </c>
      <c r="V40" s="56">
        <v>3</v>
      </c>
      <c r="W40" s="63">
        <f t="shared" si="1"/>
        <v>0.0005386963548213323</v>
      </c>
      <c r="Y40" s="54"/>
      <c r="Z40" s="56"/>
      <c r="AA40" s="63"/>
      <c r="AC40" s="37"/>
      <c r="AD40" s="57"/>
      <c r="AE40" s="64"/>
    </row>
    <row r="41" spans="1:31" ht="11.25" customHeight="1">
      <c r="A41" s="22" t="s">
        <v>20</v>
      </c>
      <c r="B41" s="22"/>
      <c r="C41" s="22"/>
      <c r="D41" s="9"/>
      <c r="E41" s="32" t="s">
        <v>98</v>
      </c>
      <c r="F41" s="58">
        <v>3</v>
      </c>
      <c r="G41" s="79">
        <f t="shared" si="8"/>
        <v>0.0004135079255685734</v>
      </c>
      <c r="H41" s="9"/>
      <c r="I41" s="13" t="s">
        <v>90</v>
      </c>
      <c r="J41" s="13">
        <v>17</v>
      </c>
      <c r="K41" s="65">
        <f t="shared" si="3"/>
        <v>0.002343211578221916</v>
      </c>
      <c r="L41" s="9"/>
      <c r="M41" s="43" t="s">
        <v>8</v>
      </c>
      <c r="N41" s="36"/>
      <c r="O41" s="72"/>
      <c r="Q41" s="54" t="s">
        <v>137</v>
      </c>
      <c r="R41" s="56">
        <v>5</v>
      </c>
      <c r="S41" s="63">
        <f t="shared" si="0"/>
        <v>0.000897827258035554</v>
      </c>
      <c r="U41" s="54" t="s">
        <v>177</v>
      </c>
      <c r="V41" s="56">
        <v>1</v>
      </c>
      <c r="W41" s="63">
        <f t="shared" si="1"/>
        <v>0.0001795654516071108</v>
      </c>
      <c r="Y41" s="54"/>
      <c r="Z41" s="56"/>
      <c r="AA41" s="63"/>
      <c r="AC41" s="37"/>
      <c r="AD41" s="57"/>
      <c r="AE41" s="64"/>
    </row>
    <row r="42" spans="1:31" ht="11.25" customHeight="1">
      <c r="A42" s="22" t="s">
        <v>34</v>
      </c>
      <c r="B42" s="22">
        <v>472</v>
      </c>
      <c r="C42" s="85">
        <f>B42/$B$34</f>
        <v>0.06505858028945555</v>
      </c>
      <c r="D42" s="9"/>
      <c r="E42" s="32" t="s">
        <v>99</v>
      </c>
      <c r="F42" s="58">
        <v>1</v>
      </c>
      <c r="G42" s="79">
        <f t="shared" si="8"/>
        <v>0.00013783597518952445</v>
      </c>
      <c r="H42" s="9"/>
      <c r="I42" s="13" t="s">
        <v>91</v>
      </c>
      <c r="J42" s="13">
        <v>2</v>
      </c>
      <c r="K42" s="65">
        <f t="shared" si="3"/>
        <v>0.0002756719503790489</v>
      </c>
      <c r="L42" s="9"/>
      <c r="M42" s="35"/>
      <c r="N42" s="38" t="s">
        <v>14</v>
      </c>
      <c r="O42" s="73" t="s">
        <v>15</v>
      </c>
      <c r="Q42" s="54" t="s">
        <v>138</v>
      </c>
      <c r="R42" s="56">
        <v>3</v>
      </c>
      <c r="S42" s="63">
        <f t="shared" si="0"/>
        <v>0.0005386963548213323</v>
      </c>
      <c r="U42" s="54" t="s">
        <v>178</v>
      </c>
      <c r="V42" s="56">
        <v>6</v>
      </c>
      <c r="W42" s="63">
        <f t="shared" si="1"/>
        <v>0.0010773927096426647</v>
      </c>
      <c r="Y42" s="54"/>
      <c r="Z42" s="56"/>
      <c r="AA42" s="63"/>
      <c r="AC42" s="37"/>
      <c r="AD42" s="57"/>
      <c r="AE42" s="64"/>
    </row>
    <row r="43" spans="1:31" ht="11.25" customHeight="1">
      <c r="A43" s="22" t="s">
        <v>43</v>
      </c>
      <c r="B43" s="22">
        <v>45</v>
      </c>
      <c r="C43" s="85">
        <f>B43/$B$34</f>
        <v>0.006202618883528601</v>
      </c>
      <c r="D43" s="9"/>
      <c r="E43" s="32"/>
      <c r="F43" s="58"/>
      <c r="G43" s="79">
        <f t="shared" si="8"/>
        <v>0</v>
      </c>
      <c r="H43" s="9"/>
      <c r="I43" s="13" t="s">
        <v>92</v>
      </c>
      <c r="J43" s="13">
        <v>1</v>
      </c>
      <c r="K43" s="65">
        <f t="shared" si="3"/>
        <v>0.00013783597518952445</v>
      </c>
      <c r="L43" s="9"/>
      <c r="M43" s="35" t="s">
        <v>100</v>
      </c>
      <c r="N43" s="39">
        <v>5626</v>
      </c>
      <c r="O43" s="74">
        <f>N43/$N$45</f>
        <v>0.7754651964162647</v>
      </c>
      <c r="Q43" s="54" t="s">
        <v>139</v>
      </c>
      <c r="R43" s="56">
        <v>1</v>
      </c>
      <c r="S43" s="63">
        <f t="shared" si="0"/>
        <v>0.0001795654516071108</v>
      </c>
      <c r="U43" s="54" t="s">
        <v>179</v>
      </c>
      <c r="V43" s="56">
        <v>8</v>
      </c>
      <c r="W43" s="63">
        <f t="shared" si="1"/>
        <v>0.0014365236128568864</v>
      </c>
      <c r="Y43" s="54"/>
      <c r="Z43" s="56"/>
      <c r="AA43" s="63"/>
      <c r="AC43" s="37"/>
      <c r="AD43" s="57"/>
      <c r="AE43" s="64"/>
    </row>
    <row r="44" spans="1:31" ht="11.25" customHeight="1">
      <c r="A44" s="22" t="s">
        <v>39</v>
      </c>
      <c r="B44" s="22">
        <v>37</v>
      </c>
      <c r="C44" s="85">
        <f>B44/$B$34</f>
        <v>0.005099931082012405</v>
      </c>
      <c r="D44" s="24"/>
      <c r="E44" s="32"/>
      <c r="F44" s="58"/>
      <c r="G44" s="79"/>
      <c r="H44" s="9"/>
      <c r="I44" s="13" t="s">
        <v>93</v>
      </c>
      <c r="J44" s="13">
        <v>2</v>
      </c>
      <c r="K44" s="65">
        <f t="shared" si="3"/>
        <v>0.0002756719503790489</v>
      </c>
      <c r="L44" s="9"/>
      <c r="M44" s="36" t="s">
        <v>101</v>
      </c>
      <c r="N44" s="39">
        <v>1629</v>
      </c>
      <c r="O44" s="74">
        <f>N44/$N$45</f>
        <v>0.22453480358373534</v>
      </c>
      <c r="Q44" s="54" t="s">
        <v>140</v>
      </c>
      <c r="R44" s="56">
        <v>162</v>
      </c>
      <c r="S44" s="63">
        <f t="shared" si="0"/>
        <v>0.02908960316035195</v>
      </c>
      <c r="U44" s="54" t="s">
        <v>180</v>
      </c>
      <c r="V44" s="56">
        <v>43</v>
      </c>
      <c r="W44" s="63">
        <f t="shared" si="1"/>
        <v>0.007721314419105764</v>
      </c>
      <c r="Y44" s="54"/>
      <c r="Z44" s="56"/>
      <c r="AA44" s="63"/>
      <c r="AC44" s="37"/>
      <c r="AD44" s="57"/>
      <c r="AE44" s="64"/>
    </row>
    <row r="45" spans="1:31" ht="9.75">
      <c r="A45" s="22" t="s">
        <v>35</v>
      </c>
      <c r="B45" s="22">
        <v>1254</v>
      </c>
      <c r="C45" s="85">
        <f>B45/$B$34</f>
        <v>0.17284631288766367</v>
      </c>
      <c r="D45" s="40"/>
      <c r="E45" s="30" t="s">
        <v>0</v>
      </c>
      <c r="F45" s="58">
        <f>SUM(F40:F44)</f>
        <v>7255</v>
      </c>
      <c r="G45" s="79">
        <f t="shared" si="8"/>
        <v>1</v>
      </c>
      <c r="H45" s="9"/>
      <c r="I45" s="13" t="s">
        <v>94</v>
      </c>
      <c r="J45" s="13">
        <v>3</v>
      </c>
      <c r="K45" s="65">
        <f t="shared" si="3"/>
        <v>0.0004135079255685734</v>
      </c>
      <c r="L45" s="9"/>
      <c r="M45" s="36" t="s">
        <v>0</v>
      </c>
      <c r="N45" s="36">
        <f>N44+N43</f>
        <v>7255</v>
      </c>
      <c r="O45" s="74">
        <f>N45/$N$45</f>
        <v>1</v>
      </c>
      <c r="Q45" s="54" t="s">
        <v>141</v>
      </c>
      <c r="R45" s="56">
        <v>34</v>
      </c>
      <c r="S45" s="63">
        <f t="shared" si="0"/>
        <v>0.006105225354641767</v>
      </c>
      <c r="U45" s="54" t="s">
        <v>181</v>
      </c>
      <c r="V45" s="56">
        <v>1</v>
      </c>
      <c r="W45" s="63">
        <f t="shared" si="1"/>
        <v>0.0001795654516071108</v>
      </c>
      <c r="Y45" s="54"/>
      <c r="Z45" s="56"/>
      <c r="AA45" s="63"/>
      <c r="AC45" s="37" t="s">
        <v>16</v>
      </c>
      <c r="AD45" s="57">
        <f>SUM(AD6:AD44)</f>
        <v>958</v>
      </c>
      <c r="AE45" s="64">
        <f>AD45/$AD$45</f>
        <v>1</v>
      </c>
    </row>
    <row r="46" spans="1:15" ht="9.75">
      <c r="A46" s="31"/>
      <c r="B46" s="31"/>
      <c r="C46" s="78"/>
      <c r="D46" s="8"/>
      <c r="E46" s="5"/>
      <c r="F46" s="59"/>
      <c r="G46" s="80"/>
      <c r="H46" s="5"/>
      <c r="I46" s="5"/>
      <c r="J46" s="5"/>
      <c r="K46" s="76"/>
      <c r="L46" s="5"/>
      <c r="M46" s="5"/>
      <c r="N46" s="5"/>
      <c r="O46" s="75"/>
    </row>
    <row r="47" spans="1:15" ht="9.75">
      <c r="A47" s="5"/>
      <c r="B47" s="5"/>
      <c r="C47" s="87"/>
      <c r="D47" s="8"/>
      <c r="E47" s="5"/>
      <c r="F47" s="59"/>
      <c r="G47" s="80"/>
      <c r="H47" s="5"/>
      <c r="K47" s="77"/>
      <c r="O47" s="68"/>
    </row>
    <row r="48" spans="1:15" ht="9.75">
      <c r="A48" s="5"/>
      <c r="B48" s="5"/>
      <c r="C48" s="87"/>
      <c r="D48" s="8"/>
      <c r="E48" s="5"/>
      <c r="F48" s="59"/>
      <c r="G48" s="80"/>
      <c r="H48" s="5"/>
      <c r="O48" s="68"/>
    </row>
    <row r="49" spans="1:15" ht="9.75">
      <c r="A49" s="6"/>
      <c r="B49" s="6"/>
      <c r="C49" s="88"/>
      <c r="D49" s="8"/>
      <c r="E49" s="5"/>
      <c r="F49" s="59"/>
      <c r="G49" s="80"/>
      <c r="H49" s="5"/>
      <c r="O49" s="68"/>
    </row>
    <row r="50" spans="1:15" ht="9.75">
      <c r="A50" s="6"/>
      <c r="B50" s="6"/>
      <c r="C50" s="88"/>
      <c r="D50" s="8"/>
      <c r="E50" s="5"/>
      <c r="F50" s="59"/>
      <c r="G50" s="80"/>
      <c r="H50" s="5"/>
      <c r="O50" s="68"/>
    </row>
    <row r="51" spans="1:15" ht="9.75">
      <c r="A51" s="7"/>
      <c r="B51" s="7"/>
      <c r="C51" s="88"/>
      <c r="D51" s="5"/>
      <c r="E51" s="5"/>
      <c r="F51" s="59"/>
      <c r="G51" s="80"/>
      <c r="H51" s="5"/>
      <c r="O51" s="68"/>
    </row>
    <row r="52" spans="1:15" ht="9.75">
      <c r="A52" s="5"/>
      <c r="B52" s="5"/>
      <c r="C52" s="87"/>
      <c r="D52" s="5"/>
      <c r="E52" s="5"/>
      <c r="F52" s="59"/>
      <c r="G52" s="80"/>
      <c r="H52" s="5"/>
      <c r="O52" s="68"/>
    </row>
    <row r="53" spans="1:15" ht="9.75">
      <c r="A53" s="5"/>
      <c r="B53" s="5"/>
      <c r="C53" s="87"/>
      <c r="D53" s="5"/>
      <c r="E53" s="5"/>
      <c r="F53" s="59"/>
      <c r="G53" s="80"/>
      <c r="H53" s="5"/>
      <c r="O53" s="68"/>
    </row>
    <row r="54" spans="1:15" ht="9.75">
      <c r="A54" s="5"/>
      <c r="B54" s="5"/>
      <c r="C54" s="87"/>
      <c r="D54" s="5"/>
      <c r="E54" s="5"/>
      <c r="F54" s="59"/>
      <c r="G54" s="80"/>
      <c r="H54" s="5"/>
      <c r="O54" s="68"/>
    </row>
    <row r="55" spans="1:15" ht="9.75">
      <c r="A55" s="5"/>
      <c r="B55" s="5"/>
      <c r="C55" s="87"/>
      <c r="D55" s="5"/>
      <c r="E55" s="5"/>
      <c r="F55" s="59"/>
      <c r="G55" s="80"/>
      <c r="H55" s="5"/>
      <c r="O55" s="68"/>
    </row>
    <row r="56" spans="1:15" ht="9.75">
      <c r="A56" s="5"/>
      <c r="B56" s="5"/>
      <c r="C56" s="87"/>
      <c r="D56" s="5"/>
      <c r="E56" s="5"/>
      <c r="F56" s="59"/>
      <c r="G56" s="80"/>
      <c r="H56" s="5"/>
      <c r="O56" s="68"/>
    </row>
    <row r="57" spans="1:15" ht="9.75">
      <c r="A57" s="5"/>
      <c r="B57" s="5"/>
      <c r="C57" s="87"/>
      <c r="D57" s="5"/>
      <c r="E57" s="5"/>
      <c r="F57" s="59"/>
      <c r="G57" s="80"/>
      <c r="H57" s="5"/>
      <c r="O57" s="68"/>
    </row>
    <row r="58" spans="1:15" ht="9.75">
      <c r="A58" s="5"/>
      <c r="B58" s="5"/>
      <c r="C58" s="87"/>
      <c r="D58" s="5"/>
      <c r="E58" s="5"/>
      <c r="F58" s="59"/>
      <c r="G58" s="80"/>
      <c r="H58" s="5"/>
      <c r="O58" s="68"/>
    </row>
    <row r="59" spans="1:8" ht="9.75">
      <c r="A59" s="5"/>
      <c r="B59" s="5"/>
      <c r="C59" s="87"/>
      <c r="D59" s="5"/>
      <c r="E59" s="5"/>
      <c r="F59" s="59"/>
      <c r="G59" s="80"/>
      <c r="H59" s="5"/>
    </row>
    <row r="60" spans="1:8" ht="9.75">
      <c r="A60" s="5"/>
      <c r="B60" s="5"/>
      <c r="C60" s="87"/>
      <c r="D60" s="5"/>
      <c r="E60" s="5"/>
      <c r="F60" s="59"/>
      <c r="G60" s="80"/>
      <c r="H60" s="5"/>
    </row>
    <row r="61" spans="1:8" ht="9.75">
      <c r="A61" s="5"/>
      <c r="B61" s="5"/>
      <c r="C61" s="87"/>
      <c r="D61" s="5"/>
      <c r="E61" s="5"/>
      <c r="F61" s="59"/>
      <c r="G61" s="80"/>
      <c r="H61" s="5"/>
    </row>
    <row r="62" spans="1:8" ht="9.75">
      <c r="A62" s="5"/>
      <c r="B62" s="5"/>
      <c r="C62" s="87"/>
      <c r="D62" s="5"/>
      <c r="E62" s="5"/>
      <c r="F62" s="59"/>
      <c r="G62" s="80"/>
      <c r="H62" s="5"/>
    </row>
    <row r="63" spans="1:8" ht="9.75">
      <c r="A63" s="5"/>
      <c r="B63" s="5"/>
      <c r="C63" s="59"/>
      <c r="D63" s="5"/>
      <c r="E63" s="5"/>
      <c r="F63" s="59"/>
      <c r="G63" s="80"/>
      <c r="H63" s="5"/>
    </row>
    <row r="64" spans="1:8" ht="9.75">
      <c r="A64" s="5"/>
      <c r="B64" s="5"/>
      <c r="C64" s="59"/>
      <c r="D64" s="5"/>
      <c r="E64" s="5"/>
      <c r="F64" s="59"/>
      <c r="G64" s="80"/>
      <c r="H64" s="5"/>
    </row>
    <row r="65" spans="1:8" ht="9.75">
      <c r="A65" s="5"/>
      <c r="B65" s="5"/>
      <c r="C65" s="59"/>
      <c r="D65" s="5"/>
      <c r="E65" s="5"/>
      <c r="F65" s="59"/>
      <c r="G65" s="80"/>
      <c r="H65" s="5"/>
    </row>
    <row r="66" spans="1:8" ht="9.75">
      <c r="A66" s="5"/>
      <c r="B66" s="5"/>
      <c r="C66" s="59"/>
      <c r="D66" s="5"/>
      <c r="E66" s="5"/>
      <c r="F66" s="59"/>
      <c r="G66" s="80"/>
      <c r="H66" s="5"/>
    </row>
    <row r="67" spans="1:8" ht="9.75">
      <c r="A67" s="5"/>
      <c r="B67" s="5"/>
      <c r="C67" s="59"/>
      <c r="D67" s="5"/>
      <c r="E67" s="5"/>
      <c r="F67" s="59"/>
      <c r="G67" s="80"/>
      <c r="H67" s="5"/>
    </row>
    <row r="68" spans="1:8" ht="9.75">
      <c r="A68" s="5"/>
      <c r="B68" s="5"/>
      <c r="C68" s="59"/>
      <c r="D68" s="5"/>
      <c r="E68" s="5"/>
      <c r="F68" s="59"/>
      <c r="G68" s="80"/>
      <c r="H68" s="5"/>
    </row>
    <row r="69" spans="1:8" ht="9.75">
      <c r="A69" s="5"/>
      <c r="B69" s="5"/>
      <c r="C69" s="59"/>
      <c r="D69" s="5"/>
      <c r="E69" s="5"/>
      <c r="F69" s="59"/>
      <c r="G69" s="80"/>
      <c r="H69" s="5"/>
    </row>
    <row r="70" spans="1:7" ht="9.75">
      <c r="A70" s="5"/>
      <c r="B70" s="5"/>
      <c r="C70" s="59"/>
      <c r="G70" s="81"/>
    </row>
    <row r="71" ht="9.75">
      <c r="G71" s="81"/>
    </row>
    <row r="72" ht="9.75">
      <c r="G72" s="81"/>
    </row>
    <row r="73" ht="9.75">
      <c r="G73" s="81"/>
    </row>
    <row r="74" ht="9.75">
      <c r="G74" s="81"/>
    </row>
  </sheetData>
  <sheetProtection/>
  <printOptions/>
  <pageMargins left="0.25" right="0" top="0.25" bottom="0.25" header="0.5" footer="0.5"/>
  <pageSetup fitToWidth="0" fitToHeight="1" horizontalDpi="600" verticalDpi="600" orientation="landscape" r:id="rId1"/>
  <colBreaks count="1" manualBreakCount="1">
    <brk id="16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Division of Management Information, U of 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horlandr</dc:creator>
  <cp:keywords/>
  <dc:description/>
  <cp:lastModifiedBy>Stern, Elizabeth Jane</cp:lastModifiedBy>
  <cp:lastPrinted>2006-09-08T18:03:10Z</cp:lastPrinted>
  <dcterms:created xsi:type="dcterms:W3CDTF">2001-03-07T20:39:21Z</dcterms:created>
  <dcterms:modified xsi:type="dcterms:W3CDTF">2014-12-15T20:42:43Z</dcterms:modified>
  <cp:category/>
  <cp:version/>
  <cp:contentType/>
  <cp:contentStatus/>
</cp:coreProperties>
</file>