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165" activeTab="0"/>
  </bookViews>
  <sheets>
    <sheet name="Percent" sheetId="1" r:id="rId1"/>
    <sheet name="Number" sheetId="2" r:id="rId2"/>
  </sheets>
  <definedNames/>
  <calcPr fullCalcOnLoad="1"/>
</workbook>
</file>

<file path=xl/sharedStrings.xml><?xml version="1.0" encoding="utf-8"?>
<sst xmlns="http://schemas.openxmlformats.org/spreadsheetml/2006/main" count="220" uniqueCount="33">
  <si>
    <t>Gender</t>
  </si>
  <si>
    <t>Total</t>
  </si>
  <si>
    <t>Education</t>
  </si>
  <si>
    <t>Engineering</t>
  </si>
  <si>
    <t>Asian</t>
  </si>
  <si>
    <t>Hispanic</t>
  </si>
  <si>
    <t>Unknown</t>
  </si>
  <si>
    <t>All</t>
  </si>
  <si>
    <t>Total Campus</t>
  </si>
  <si>
    <t>ACES</t>
  </si>
  <si>
    <t>Business</t>
  </si>
  <si>
    <t>FAA</t>
  </si>
  <si>
    <t>LAS</t>
  </si>
  <si>
    <t>Ethnicity</t>
  </si>
  <si>
    <t>Male</t>
  </si>
  <si>
    <t>Female</t>
  </si>
  <si>
    <t>White</t>
  </si>
  <si>
    <t>University of Illinois at Urbana-Champaign</t>
  </si>
  <si>
    <t>Original Cohort</t>
  </si>
  <si>
    <t>Graduated:  Any UIUC College</t>
  </si>
  <si>
    <t>Graduated:  Graduating College Same as Entering College</t>
  </si>
  <si>
    <t>Graduated:  Graduating College Different from Entering College</t>
  </si>
  <si>
    <t>Entering College</t>
  </si>
  <si>
    <t>Non-Res Alien</t>
  </si>
  <si>
    <t>DGS</t>
  </si>
  <si>
    <t>Media</t>
  </si>
  <si>
    <t>AIAN</t>
  </si>
  <si>
    <t>Multi-Race</t>
  </si>
  <si>
    <t>NHPI</t>
  </si>
  <si>
    <t>Black/ African American</t>
  </si>
  <si>
    <t>AHS</t>
  </si>
  <si>
    <t>Adjusted Cohort (less exclusions)</t>
  </si>
  <si>
    <t>2012 First-Time, Full-Time Six-Year Graduation Rates by College, Race/Ethnicity, and Gender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</si>
</sst>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0" fillId="0" borderId="12" xfId="57" applyNumberFormat="1" applyFont="1" applyBorder="1" applyAlignment="1">
      <alignment horizontal="center"/>
    </xf>
    <xf numFmtId="168" fontId="0" fillId="0" borderId="0" xfId="57" applyNumberFormat="1" applyFont="1" applyBorder="1" applyAlignment="1">
      <alignment horizontal="center"/>
    </xf>
    <xf numFmtId="168" fontId="0" fillId="0" borderId="0" xfId="57" applyNumberFormat="1" applyFont="1" applyBorder="1" applyAlignment="1" quotePrefix="1">
      <alignment horizontal="center"/>
    </xf>
    <xf numFmtId="168" fontId="0" fillId="0" borderId="11" xfId="57" applyNumberFormat="1" applyFont="1" applyBorder="1" applyAlignment="1">
      <alignment horizontal="center"/>
    </xf>
    <xf numFmtId="168" fontId="0" fillId="0" borderId="10" xfId="57" applyNumberFormat="1" applyFont="1" applyBorder="1" applyAlignment="1">
      <alignment horizontal="center"/>
    </xf>
    <xf numFmtId="168" fontId="0" fillId="0" borderId="0" xfId="57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2" fillId="34" borderId="14" xfId="57" applyNumberFormat="1" applyFont="1" applyFill="1" applyBorder="1" applyAlignment="1">
      <alignment horizontal="center"/>
    </xf>
    <xf numFmtId="168" fontId="2" fillId="34" borderId="15" xfId="57" applyNumberFormat="1" applyFont="1" applyFill="1" applyBorder="1" applyAlignment="1">
      <alignment horizontal="center"/>
    </xf>
    <xf numFmtId="168" fontId="2" fillId="34" borderId="16" xfId="57" applyNumberFormat="1" applyFont="1" applyFill="1" applyBorder="1" applyAlignment="1">
      <alignment horizontal="center"/>
    </xf>
    <xf numFmtId="168" fontId="2" fillId="34" borderId="17" xfId="57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33" borderId="13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2" xfId="57" applyNumberFormat="1" applyFont="1" applyBorder="1" applyAlignment="1">
      <alignment horizontal="center"/>
    </xf>
    <xf numFmtId="3" fontId="0" fillId="0" borderId="0" xfId="57" applyNumberFormat="1" applyFont="1" applyBorder="1" applyAlignment="1">
      <alignment horizontal="center"/>
    </xf>
    <xf numFmtId="3" fontId="0" fillId="0" borderId="0" xfId="57" applyNumberFormat="1" applyFont="1" applyBorder="1" applyAlignment="1" quotePrefix="1">
      <alignment horizontal="center"/>
    </xf>
    <xf numFmtId="3" fontId="0" fillId="0" borderId="11" xfId="57" applyNumberFormat="1" applyFont="1" applyBorder="1" applyAlignment="1">
      <alignment horizontal="center"/>
    </xf>
    <xf numFmtId="3" fontId="0" fillId="0" borderId="10" xfId="57" applyNumberFormat="1" applyFont="1" applyBorder="1" applyAlignment="1">
      <alignment horizontal="center"/>
    </xf>
    <xf numFmtId="3" fontId="0" fillId="0" borderId="0" xfId="57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4" borderId="14" xfId="57" applyNumberFormat="1" applyFont="1" applyFill="1" applyBorder="1" applyAlignment="1">
      <alignment horizontal="center"/>
    </xf>
    <xf numFmtId="3" fontId="2" fillId="34" borderId="15" xfId="57" applyNumberFormat="1" applyFont="1" applyFill="1" applyBorder="1" applyAlignment="1">
      <alignment horizontal="center"/>
    </xf>
    <xf numFmtId="3" fontId="2" fillId="34" borderId="16" xfId="57" applyNumberFormat="1" applyFont="1" applyFill="1" applyBorder="1" applyAlignment="1">
      <alignment horizontal="center"/>
    </xf>
    <xf numFmtId="3" fontId="2" fillId="34" borderId="17" xfId="57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wrapText="1"/>
    </xf>
    <xf numFmtId="3" fontId="0" fillId="0" borderId="0" xfId="57" applyNumberFormat="1" applyFont="1" applyBorder="1" applyAlignment="1">
      <alignment horizontal="center"/>
    </xf>
    <xf numFmtId="3" fontId="0" fillId="0" borderId="11" xfId="57" applyNumberFormat="1" applyFont="1" applyBorder="1" applyAlignment="1">
      <alignment horizontal="center"/>
    </xf>
    <xf numFmtId="3" fontId="0" fillId="0" borderId="10" xfId="57" applyNumberFormat="1" applyFont="1" applyBorder="1" applyAlignment="1">
      <alignment horizontal="center"/>
    </xf>
    <xf numFmtId="3" fontId="0" fillId="0" borderId="12" xfId="57" applyNumberFormat="1" applyFont="1" applyBorder="1" applyAlignment="1">
      <alignment horizontal="center"/>
    </xf>
    <xf numFmtId="168" fontId="0" fillId="0" borderId="12" xfId="57" applyNumberFormat="1" applyFont="1" applyBorder="1" applyAlignment="1">
      <alignment horizontal="center"/>
    </xf>
    <xf numFmtId="168" fontId="0" fillId="0" borderId="0" xfId="57" applyNumberFormat="1" applyFont="1" applyBorder="1" applyAlignment="1">
      <alignment horizontal="center"/>
    </xf>
    <xf numFmtId="168" fontId="0" fillId="0" borderId="11" xfId="57" applyNumberFormat="1" applyFont="1" applyBorder="1" applyAlignment="1">
      <alignment horizontal="center"/>
    </xf>
    <xf numFmtId="168" fontId="0" fillId="0" borderId="10" xfId="57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57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36" borderId="19" xfId="0" applyNumberFormat="1" applyFont="1" applyFill="1" applyBorder="1" applyAlignment="1">
      <alignment horizontal="center"/>
    </xf>
    <xf numFmtId="3" fontId="2" fillId="36" borderId="20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2" fillId="37" borderId="19" xfId="0" applyNumberFormat="1" applyFont="1" applyFill="1" applyBorder="1" applyAlignment="1">
      <alignment horizontal="center"/>
    </xf>
    <xf numFmtId="3" fontId="2" fillId="37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4.421875" style="0" bestFit="1" customWidth="1"/>
    <col min="2" max="2" width="12.421875" style="0" bestFit="1" customWidth="1"/>
    <col min="5" max="5" width="10.421875" style="0" bestFit="1" customWidth="1"/>
    <col min="6" max="6" width="10.00390625" style="0" bestFit="1" customWidth="1"/>
    <col min="8" max="8" width="10.8515625" style="0" bestFit="1" customWidth="1"/>
    <col min="9" max="10" width="10.8515625" style="0" customWidth="1"/>
    <col min="11" max="11" width="10.421875" style="0" bestFit="1" customWidth="1"/>
    <col min="18" max="18" width="9.57421875" style="0" bestFit="1" customWidth="1"/>
  </cols>
  <sheetData>
    <row r="1" spans="1:13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>
      <c r="A4" s="35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3.5" thickBot="1">
      <c r="A5" s="3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3.5" thickBot="1">
      <c r="A6" s="39" t="s">
        <v>22</v>
      </c>
      <c r="B6" s="5" t="s">
        <v>1</v>
      </c>
      <c r="C6" s="54" t="s">
        <v>13</v>
      </c>
      <c r="D6" s="55"/>
      <c r="E6" s="55"/>
      <c r="F6" s="55"/>
      <c r="G6" s="55"/>
      <c r="H6" s="55"/>
      <c r="I6" s="55"/>
      <c r="J6" s="55"/>
      <c r="K6" s="56"/>
      <c r="L6" s="57" t="s">
        <v>0</v>
      </c>
      <c r="M6" s="58"/>
    </row>
    <row r="7" spans="1:13" ht="38.25">
      <c r="A7" s="36"/>
      <c r="B7" s="4" t="s">
        <v>7</v>
      </c>
      <c r="C7" s="2" t="s">
        <v>26</v>
      </c>
      <c r="D7" s="2" t="s">
        <v>4</v>
      </c>
      <c r="E7" s="52" t="s">
        <v>29</v>
      </c>
      <c r="F7" s="41" t="s">
        <v>5</v>
      </c>
      <c r="G7" s="2" t="s">
        <v>28</v>
      </c>
      <c r="H7" s="2" t="s">
        <v>16</v>
      </c>
      <c r="I7" s="2" t="s">
        <v>27</v>
      </c>
      <c r="J7" s="41" t="s">
        <v>23</v>
      </c>
      <c r="K7" s="3" t="s">
        <v>6</v>
      </c>
      <c r="L7" s="1" t="s">
        <v>14</v>
      </c>
      <c r="M7" s="3" t="s">
        <v>15</v>
      </c>
    </row>
    <row r="8" spans="1:13" ht="12.75">
      <c r="A8" s="37" t="s">
        <v>9</v>
      </c>
      <c r="B8" s="6">
        <f>IF(Number!B24&gt;0,Number!B40/Number!B24,"n/a")</f>
        <v>0.8547717842323651</v>
      </c>
      <c r="C8" s="7" t="str">
        <f>IF(Number!C24&gt;0,Number!C40/Number!C24,"n/a")</f>
        <v>n/a</v>
      </c>
      <c r="D8" s="7">
        <f>IF(Number!D24&gt;0,Number!D40/Number!D24,"n/a")</f>
        <v>0.803921568627451</v>
      </c>
      <c r="E8" s="7">
        <f>IF(Number!E24&gt;0,Number!E40/Number!E24,"n/a")</f>
        <v>0.7419354838709677</v>
      </c>
      <c r="F8" s="8">
        <f>IF(Number!F24&gt;0,Number!F40/Number!F24,"n/a")</f>
        <v>0.7837837837837838</v>
      </c>
      <c r="G8" s="7" t="str">
        <f>IF(Number!G24&gt;0,Number!G40/Number!G24,"n/a")</f>
        <v>n/a</v>
      </c>
      <c r="H8" s="7">
        <f>IF(Number!H24&gt;0,Number!H40/Number!H24,"n/a")</f>
        <v>0.8798701298701299</v>
      </c>
      <c r="I8" s="7">
        <f>IF(Number!I24&gt;0,Number!I40/Number!I24,"n/a")</f>
        <v>1</v>
      </c>
      <c r="J8" s="7">
        <f>IF(Number!J24&gt;0,Number!J40/Number!J24,"n/a")</f>
        <v>0.8409090909090909</v>
      </c>
      <c r="K8" s="9">
        <f>IF(Number!K24&gt;0,Number!K40/Number!K24,"n/a")</f>
        <v>1</v>
      </c>
      <c r="L8" s="10">
        <f>IF(Number!L24&gt;0,Number!L40/Number!L24,"n/a")</f>
        <v>0.837696335078534</v>
      </c>
      <c r="M8" s="9">
        <f>IF(Number!M24&gt;0,Number!M40/Number!M24,"n/a")</f>
        <v>0.865979381443299</v>
      </c>
    </row>
    <row r="9" spans="1:13" ht="12.75">
      <c r="A9" s="37" t="s">
        <v>30</v>
      </c>
      <c r="B9" s="6">
        <f>IF(Number!B25&gt;0,Number!B41/Number!B25,"n/a")</f>
        <v>0.8578431372549019</v>
      </c>
      <c r="C9" s="7" t="str">
        <f>IF(Number!C25&gt;0,Number!C41/Number!C25,"n/a")</f>
        <v>n/a</v>
      </c>
      <c r="D9" s="11">
        <f>IF(Number!D25&gt;0,Number!D41/Number!D25,"n/a")</f>
        <v>0.8181818181818182</v>
      </c>
      <c r="E9" s="11">
        <f>IF(Number!E25&gt;0,Number!E41/Number!E25,"n/a")</f>
        <v>0.782608695652174</v>
      </c>
      <c r="F9" s="7">
        <f>IF(Number!F25&gt;0,Number!F41/Number!F25,"n/a")</f>
        <v>0.8846153846153846</v>
      </c>
      <c r="G9" s="11" t="str">
        <f>IF(Number!G25&gt;0,Number!G41/Number!G25,"n/a")</f>
        <v>n/a</v>
      </c>
      <c r="H9" s="7">
        <f>IF(Number!H25&gt;0,Number!H41/Number!H25,"n/a")</f>
        <v>0.8823529411764706</v>
      </c>
      <c r="I9" s="7">
        <f>IF(Number!I25&gt;0,Number!I41/Number!I25,"n/a")</f>
        <v>0.8333333333333334</v>
      </c>
      <c r="J9" s="7">
        <f>IF(Number!J25&gt;0,Number!J41/Number!J25,"n/a")</f>
        <v>0.7142857142857143</v>
      </c>
      <c r="K9" s="9">
        <f>IF(Number!K25&gt;0,Number!K41/Number!K25,"n/a")</f>
        <v>1</v>
      </c>
      <c r="L9" s="10">
        <f>IF(Number!L25&gt;0,Number!L41/Number!L25,"n/a")</f>
        <v>0.8181818181818182</v>
      </c>
      <c r="M9" s="9">
        <f>IF(Number!M25&gt;0,Number!M41/Number!M25,"n/a")</f>
        <v>0.8768115942028986</v>
      </c>
    </row>
    <row r="10" spans="1:13" ht="12.75">
      <c r="A10" s="37" t="s">
        <v>10</v>
      </c>
      <c r="B10" s="6">
        <f>IF(Number!B26&gt;0,Number!B42/Number!B26,"n/a")</f>
        <v>0.9288256227758007</v>
      </c>
      <c r="C10" s="7" t="str">
        <f>IF(Number!C26&gt;0,Number!C42/Number!C26,"n/a")</f>
        <v>n/a</v>
      </c>
      <c r="D10" s="7">
        <f>IF(Number!D26&gt;0,Number!D42/Number!D26,"n/a")</f>
        <v>0.9595959595959596</v>
      </c>
      <c r="E10" s="7">
        <f>IF(Number!E26&gt;0,Number!E42/Number!E26,"n/a")</f>
        <v>0.6666666666666666</v>
      </c>
      <c r="F10" s="7">
        <f>IF(Number!F26&gt;0,Number!F42/Number!F26,"n/a")</f>
        <v>0.9</v>
      </c>
      <c r="G10" s="7">
        <f>IF(Number!G26&gt;0,Number!G42/Number!G26,"n/a")</f>
        <v>0.5</v>
      </c>
      <c r="H10" s="7">
        <f>IF(Number!H26&gt;0,Number!H42/Number!H26,"n/a")</f>
        <v>0.9573770491803278</v>
      </c>
      <c r="I10" s="7">
        <f>IF(Number!I26&gt;0,Number!I42/Number!I26,"n/a")</f>
        <v>0.9</v>
      </c>
      <c r="J10" s="7">
        <f>IF(Number!J26&gt;0,Number!J42/Number!J26,"n/a")</f>
        <v>0.8767123287671232</v>
      </c>
      <c r="K10" s="9">
        <f>IF(Number!K26&gt;0,Number!K42/Number!K26,"n/a")</f>
        <v>1</v>
      </c>
      <c r="L10" s="10">
        <f>IF(Number!L26&gt;0,Number!L42/Number!L26,"n/a")</f>
        <v>0.9059561128526645</v>
      </c>
      <c r="M10" s="9">
        <f>IF(Number!M26&gt;0,Number!M42/Number!M26,"n/a")</f>
        <v>0.9588477366255144</v>
      </c>
    </row>
    <row r="11" spans="1:13" ht="12.75">
      <c r="A11" s="37" t="s">
        <v>2</v>
      </c>
      <c r="B11" s="6">
        <f>IF(Number!B27&gt;0,Number!B43/Number!B27,"n/a")</f>
        <v>0.9</v>
      </c>
      <c r="C11" s="7" t="str">
        <f>IF(Number!C27&gt;0,Number!C43/Number!C27,"n/a")</f>
        <v>n/a</v>
      </c>
      <c r="D11" s="7">
        <f>IF(Number!D27&gt;0,Number!D43/Number!D27,"n/a")</f>
        <v>0.9285714285714286</v>
      </c>
      <c r="E11" s="7">
        <f>IF(Number!E27&gt;0,Number!E43/Number!E27,"n/a")</f>
        <v>0.6666666666666666</v>
      </c>
      <c r="F11" s="7">
        <f>IF(Number!F27&gt;0,Number!F43/Number!F27,"n/a")</f>
        <v>0.9230769230769231</v>
      </c>
      <c r="G11" s="7">
        <f>IF(Number!G27&gt;0,Number!G43/Number!G27,"n/a")</f>
        <v>1</v>
      </c>
      <c r="H11" s="8">
        <f>IF(Number!H27&gt;0,Number!H43/Number!H27,"n/a")</f>
        <v>0.9142857142857143</v>
      </c>
      <c r="I11" s="8">
        <f>IF(Number!I27&gt;0,Number!I43/Number!I27,"n/a")</f>
        <v>0.7142857142857143</v>
      </c>
      <c r="J11" s="8">
        <f>IF(Number!J27&gt;0,Number!J43/Number!J27,"n/a")</f>
        <v>1</v>
      </c>
      <c r="K11" s="8">
        <f>IF(Number!K27&gt;0,Number!K43/Number!K27,"n/a")</f>
        <v>1</v>
      </c>
      <c r="L11" s="10">
        <f>IF(Number!L27&gt;0,Number!L43/Number!L27,"n/a")</f>
        <v>0.625</v>
      </c>
      <c r="M11" s="9">
        <f>IF(Number!M27&gt;0,Number!M43/Number!M27,"n/a")</f>
        <v>0.9154929577464789</v>
      </c>
    </row>
    <row r="12" spans="1:13" ht="12.75">
      <c r="A12" s="37" t="s">
        <v>3</v>
      </c>
      <c r="B12" s="6">
        <f>IF(Number!B28&gt;0,Number!B44/Number!B28,"n/a")</f>
        <v>0.8398671096345515</v>
      </c>
      <c r="C12" s="7">
        <f>IF(Number!C28&gt;0,Number!C44/Number!C28,"n/a")</f>
        <v>1</v>
      </c>
      <c r="D12" s="7">
        <f>IF(Number!D28&gt;0,Number!D44/Number!D28,"n/a")</f>
        <v>0.8610354223433242</v>
      </c>
      <c r="E12" s="7">
        <f>IF(Number!E28&gt;0,Number!E44/Number!E28,"n/a")</f>
        <v>0.6190476190476191</v>
      </c>
      <c r="F12" s="7">
        <f>IF(Number!F28&gt;0,Number!F44/Number!F28,"n/a")</f>
        <v>0.8243243243243243</v>
      </c>
      <c r="G12" s="7">
        <f>IF(Number!G28&gt;0,Number!G44/Number!G28,"n/a")</f>
        <v>1</v>
      </c>
      <c r="H12" s="12">
        <f>IF(Number!H28&gt;0,Number!H44/Number!H28,"n/a")</f>
        <v>0.8569364161849711</v>
      </c>
      <c r="I12" s="12">
        <f>IF(Number!I28&gt;0,Number!I44/Number!I28,"n/a")</f>
        <v>0.803921568627451</v>
      </c>
      <c r="J12" s="12">
        <f>IF(Number!J28&gt;0,Number!J44/Number!J28,"n/a")</f>
        <v>0.8027681660899654</v>
      </c>
      <c r="K12" s="9">
        <f>IF(Number!K28&gt;0,Number!K44/Number!K28,"n/a")</f>
        <v>0.5714285714285714</v>
      </c>
      <c r="L12" s="10">
        <f>IF(Number!L28&gt;0,Number!L44/Number!L28,"n/a")</f>
        <v>0.8272292993630573</v>
      </c>
      <c r="M12" s="9">
        <f>IF(Number!M28&gt;0,Number!M44/Number!M28,"n/a")</f>
        <v>0.9036144578313253</v>
      </c>
    </row>
    <row r="13" spans="1:18" ht="12.75">
      <c r="A13" s="37" t="s">
        <v>11</v>
      </c>
      <c r="B13" s="6">
        <f>IF(Number!B29&gt;0,Number!B45/Number!B29,"n/a")</f>
        <v>0.8168168168168168</v>
      </c>
      <c r="C13" s="7">
        <f>IF(Number!C29&gt;0,Number!C45/Number!C29,"n/a")</f>
        <v>1</v>
      </c>
      <c r="D13" s="7">
        <f>IF(Number!D29&gt;0,Number!D45/Number!D29,"n/a")</f>
        <v>0.896551724137931</v>
      </c>
      <c r="E13" s="7">
        <f>IF(Number!E29&gt;0,Number!E45/Number!E29,"n/a")</f>
        <v>0.7333333333333333</v>
      </c>
      <c r="F13" s="7">
        <f>IF(Number!F29&gt;0,Number!F45/Number!F29,"n/a")</f>
        <v>0.9130434782608695</v>
      </c>
      <c r="G13" s="7" t="str">
        <f>IF(Number!G29&gt;0,Number!G45/Number!G29,"n/a")</f>
        <v>n/a</v>
      </c>
      <c r="H13" s="7">
        <f>IF(Number!H29&gt;0,Number!H45/Number!H29,"n/a")</f>
        <v>0.7889447236180904</v>
      </c>
      <c r="I13" s="7">
        <f>IF(Number!I29&gt;0,Number!I45/Number!I29,"n/a")</f>
        <v>0.8333333333333334</v>
      </c>
      <c r="J13" s="7">
        <f>IF(Number!J29&gt;0,Number!J45/Number!J29,"n/a")</f>
        <v>0.8421052631578947</v>
      </c>
      <c r="K13" s="9">
        <f>IF(Number!K29&gt;0,Number!K45/Number!K29,"n/a")</f>
        <v>1</v>
      </c>
      <c r="L13" s="10">
        <f>IF(Number!L29&gt;0,Number!L45/Number!L29,"n/a")</f>
        <v>0.7876712328767124</v>
      </c>
      <c r="M13" s="9">
        <f>IF(Number!M29&gt;0,Number!M45/Number!M29,"n/a")</f>
        <v>0.839572192513369</v>
      </c>
      <c r="R13" s="51"/>
    </row>
    <row r="14" spans="1:18" ht="12.75">
      <c r="A14" s="37" t="s">
        <v>12</v>
      </c>
      <c r="B14" s="46">
        <f>IF(Number!B30&gt;0,Number!B46/Number!B30,"n/a")</f>
        <v>0.8518713758566157</v>
      </c>
      <c r="C14" s="47">
        <f>IF(Number!C30&gt;0,Number!C46/Number!C30,"n/a")</f>
        <v>1</v>
      </c>
      <c r="D14" s="47">
        <f>IF(Number!D30&gt;0,Number!D46/Number!D30,"n/a")</f>
        <v>0.9038461538461539</v>
      </c>
      <c r="E14" s="47">
        <f>IF(Number!E30&gt;0,Number!E46/Number!E30,"n/a")</f>
        <v>0.72</v>
      </c>
      <c r="F14" s="47">
        <f>IF(Number!F30&gt;0,Number!F46/Number!F30,"n/a")</f>
        <v>0.8444444444444444</v>
      </c>
      <c r="G14" s="47">
        <f>IF(Number!G30&gt;0,Number!G46/Number!G30,"n/a")</f>
        <v>0.5</v>
      </c>
      <c r="H14" s="47">
        <f>IF(Number!H30&gt;0,Number!H46/Number!H30,"n/a")</f>
        <v>0.8655172413793103</v>
      </c>
      <c r="I14" s="47">
        <f>IF(Number!I30&gt;0,Number!I46/Number!I30,"n/a")</f>
        <v>0.7692307692307693</v>
      </c>
      <c r="J14" s="47">
        <f>IF(Number!J30&gt;0,Number!J46/Number!J30,"n/a")</f>
        <v>0.8401486988847584</v>
      </c>
      <c r="K14" s="48">
        <f>IF(Number!K30&gt;0,Number!K46/Number!K30,"n/a")</f>
        <v>0.6666666666666666</v>
      </c>
      <c r="L14" s="49">
        <f>IF(Number!L30&gt;0,Number!L46/Number!L30,"n/a")</f>
        <v>0.8127659574468085</v>
      </c>
      <c r="M14" s="48">
        <f>IF(Number!M30&gt;0,Number!M46/Number!M30,"n/a")</f>
        <v>0.890282131661442</v>
      </c>
      <c r="R14" s="51"/>
    </row>
    <row r="15" spans="1:18" ht="12.75">
      <c r="A15" s="37" t="s">
        <v>25</v>
      </c>
      <c r="B15" s="46">
        <f>IF(Number!B31&gt;0,Number!B47/Number!B31,"n/a")</f>
        <v>0.8604651162790697</v>
      </c>
      <c r="C15" s="47" t="str">
        <f>IF(Number!C31&gt;0,Number!C47/Number!C31,"n/a")</f>
        <v>n/a</v>
      </c>
      <c r="D15" s="47">
        <f>IF(Number!D31&gt;0,Number!D47/Number!D31,"n/a")</f>
        <v>0.875</v>
      </c>
      <c r="E15" s="47">
        <f>IF(Number!E31&gt;0,Number!E47/Number!E31,"n/a")</f>
        <v>0.875</v>
      </c>
      <c r="F15" s="47">
        <f>IF(Number!F31&gt;0,Number!F47/Number!F31,"n/a")</f>
        <v>0.7333333333333333</v>
      </c>
      <c r="G15" s="47">
        <f>IF(Number!G31&gt;0,Number!G47/Number!G31,"n/a")</f>
        <v>1</v>
      </c>
      <c r="H15" s="47">
        <f>IF(Number!H31&gt;0,Number!H47/Number!H31,"n/a")</f>
        <v>0.872093023255814</v>
      </c>
      <c r="I15" s="47">
        <f>IF(Number!I31&gt;0,Number!I47/Number!I31,"n/a")</f>
        <v>1</v>
      </c>
      <c r="J15" s="47">
        <f>IF(Number!J31&gt;0,Number!J47/Number!J31,"n/a")</f>
        <v>0.8333333333333334</v>
      </c>
      <c r="K15" s="48" t="str">
        <f>IF(Number!K31&gt;0,Number!K47/Number!K31,"n/a")</f>
        <v>n/a</v>
      </c>
      <c r="L15" s="49">
        <f>IF(Number!L31&gt;0,Number!L47/Number!L31,"n/a")</f>
        <v>0.717948717948718</v>
      </c>
      <c r="M15" s="48">
        <f>IF(Number!M31&gt;0,Number!M47/Number!M31,"n/a")</f>
        <v>0.9222222222222223</v>
      </c>
      <c r="R15" s="51"/>
    </row>
    <row r="16" spans="1:13" ht="12.75">
      <c r="A16" s="37" t="s">
        <v>24</v>
      </c>
      <c r="B16" s="46">
        <f>IF(Number!B32&gt;0,Number!B48/Number!B32,"n/a")</f>
        <v>0.801094890510949</v>
      </c>
      <c r="C16" s="47" t="str">
        <f>IF(Number!C32&gt;0,Number!C48/Number!C32,"n/a")</f>
        <v>n/a</v>
      </c>
      <c r="D16" s="47">
        <f>IF(Number!D32&gt;0,Number!D48/Number!D32,"n/a")</f>
        <v>0.8983739837398373</v>
      </c>
      <c r="E16" s="47">
        <f>IF(Number!E32&gt;0,Number!E48/Number!E32,"n/a")</f>
        <v>0.625</v>
      </c>
      <c r="F16" s="47">
        <f>IF(Number!F32&gt;0,Number!F48/Number!F32,"n/a")</f>
        <v>0.7450980392156863</v>
      </c>
      <c r="G16" s="47">
        <f>IF(Number!G32&gt;0,Number!G48/Number!G32,"n/a")</f>
        <v>0.6666666666666666</v>
      </c>
      <c r="H16" s="47">
        <f>IF(Number!H32&gt;0,Number!H48/Number!H32,"n/a")</f>
        <v>0.8095238095238095</v>
      </c>
      <c r="I16" s="47">
        <f>IF(Number!I32&gt;0,Number!I48/Number!I32,"n/a")</f>
        <v>0.8</v>
      </c>
      <c r="J16" s="47">
        <f>IF(Number!J32&gt;0,Number!J48/Number!J32,"n/a")</f>
        <v>0.8260869565217391</v>
      </c>
      <c r="K16" s="48">
        <f>IF(Number!K32&gt;0,Number!K48/Number!K32,"n/a")</f>
        <v>0.8888888888888888</v>
      </c>
      <c r="L16" s="49">
        <f>IF(Number!L32&gt;0,Number!L48/Number!L32,"n/a")</f>
        <v>0.7402061855670103</v>
      </c>
      <c r="M16" s="48">
        <f>IF(Number!M32&gt;0,Number!M48/Number!M32,"n/a")</f>
        <v>0.8887240356083086</v>
      </c>
    </row>
    <row r="17" spans="1:13" ht="13.5" thickBot="1">
      <c r="A17" s="38" t="s">
        <v>8</v>
      </c>
      <c r="B17" s="13">
        <f>IF(Number!B33&gt;0,Number!B49/Number!B33,"n/a")</f>
        <v>0.8433246452360267</v>
      </c>
      <c r="C17" s="14">
        <f>IF(Number!C33&gt;0,Number!C49/Number!C33,"n/a")</f>
        <v>1</v>
      </c>
      <c r="D17" s="14">
        <f>IF(Number!D33&gt;0,Number!D49/Number!D33,"n/a")</f>
        <v>0.8883333333333333</v>
      </c>
      <c r="E17" s="14">
        <f>IF(Number!E33&gt;0,Number!E49/Number!E33,"n/a")</f>
        <v>0.6885644768856448</v>
      </c>
      <c r="F17" s="14">
        <f>IF(Number!F33&gt;0,Number!F49/Number!F33,"n/a")</f>
        <v>0.8135048231511254</v>
      </c>
      <c r="G17" s="14">
        <f>IF(Number!G33&gt;0,Number!G49/Number!G33,"n/a")</f>
        <v>0.7272727272727273</v>
      </c>
      <c r="H17" s="14">
        <f>IF(Number!H33&gt;0,Number!H49/Number!H33,"n/a")</f>
        <v>0.8575482406356413</v>
      </c>
      <c r="I17" s="14">
        <f>IF(Number!I33&gt;0,Number!I49/Number!I33,"n/a")</f>
        <v>0.8125</v>
      </c>
      <c r="J17" s="14">
        <f>IF(Number!J33&gt;0,Number!J49/Number!J33,"n/a")</f>
        <v>0.8283828382838284</v>
      </c>
      <c r="K17" s="15">
        <f>IF(Number!K33&gt;0,Number!K49/Number!K33,"n/a")</f>
        <v>0.7878787878787878</v>
      </c>
      <c r="L17" s="16">
        <f>IF(Number!L33&gt;0,Number!L49/Number!L33,"n/a")</f>
        <v>0.8060991105463786</v>
      </c>
      <c r="M17" s="15">
        <f>IF(Number!M33&gt;0,Number!M49/Number!M33,"n/a")</f>
        <v>0.8926287445304611</v>
      </c>
    </row>
    <row r="20" ht="12.75">
      <c r="A20" s="35" t="s">
        <v>20</v>
      </c>
    </row>
    <row r="21" ht="13.5" thickBot="1"/>
    <row r="22" spans="1:13" ht="13.5" thickBot="1">
      <c r="A22" s="39" t="s">
        <v>22</v>
      </c>
      <c r="B22" s="5" t="s">
        <v>1</v>
      </c>
      <c r="C22" s="54" t="s">
        <v>13</v>
      </c>
      <c r="D22" s="55"/>
      <c r="E22" s="55"/>
      <c r="F22" s="55"/>
      <c r="G22" s="55"/>
      <c r="H22" s="55"/>
      <c r="I22" s="55"/>
      <c r="J22" s="55"/>
      <c r="K22" s="56"/>
      <c r="L22" s="57" t="s">
        <v>0</v>
      </c>
      <c r="M22" s="58"/>
    </row>
    <row r="23" spans="1:13" ht="38.25">
      <c r="A23" s="36"/>
      <c r="B23" s="4" t="s">
        <v>7</v>
      </c>
      <c r="C23" s="2" t="s">
        <v>26</v>
      </c>
      <c r="D23" s="2" t="s">
        <v>4</v>
      </c>
      <c r="E23" s="52" t="s">
        <v>29</v>
      </c>
      <c r="F23" s="41" t="s">
        <v>5</v>
      </c>
      <c r="G23" s="2" t="s">
        <v>28</v>
      </c>
      <c r="H23" s="2" t="s">
        <v>16</v>
      </c>
      <c r="I23" s="2" t="s">
        <v>27</v>
      </c>
      <c r="J23" s="41" t="s">
        <v>23</v>
      </c>
      <c r="K23" s="3" t="s">
        <v>6</v>
      </c>
      <c r="L23" s="1" t="s">
        <v>14</v>
      </c>
      <c r="M23" s="3" t="s">
        <v>15</v>
      </c>
    </row>
    <row r="24" spans="1:13" ht="12.75">
      <c r="A24" s="37" t="s">
        <v>9</v>
      </c>
      <c r="B24" s="6">
        <f>IF(Number!B24&gt;0,Number!B56/Number!B24,"n/a")</f>
        <v>0.6099585062240664</v>
      </c>
      <c r="C24" s="7" t="str">
        <f>IF(Number!C24&gt;0,Number!C56/Number!C24,"n/a")</f>
        <v>n/a</v>
      </c>
      <c r="D24" s="7">
        <f>IF(Number!D24&gt;0,Number!D56/Number!D24,"n/a")</f>
        <v>0.5490196078431373</v>
      </c>
      <c r="E24" s="7">
        <f>IF(Number!E24&gt;0,Number!E56/Number!E24,"n/a")</f>
        <v>0.5806451612903226</v>
      </c>
      <c r="F24" s="8">
        <f>IF(Number!F24&gt;0,Number!F56/Number!F24,"n/a")</f>
        <v>0.5675675675675675</v>
      </c>
      <c r="G24" s="7" t="str">
        <f>IF(Number!G24&gt;0,Number!G56/Number!G24,"n/a")</f>
        <v>n/a</v>
      </c>
      <c r="H24" s="7">
        <f>IF(Number!H24&gt;0,Number!H56/Number!H24,"n/a")</f>
        <v>0.6493506493506493</v>
      </c>
      <c r="I24" s="7">
        <f>IF(Number!I24&gt;0,Number!I56/Number!I24,"n/a")</f>
        <v>0.7</v>
      </c>
      <c r="J24" s="7">
        <f>IF(Number!J24&gt;0,Number!J56/Number!J24,"n/a")</f>
        <v>0.4318181818181818</v>
      </c>
      <c r="K24" s="9">
        <f>IF(Number!K24&gt;0,Number!K56/Number!K24,"n/a")</f>
        <v>1</v>
      </c>
      <c r="L24" s="10">
        <f>IF(Number!L24&gt;0,Number!L56/Number!L24,"n/a")</f>
        <v>0.5602094240837696</v>
      </c>
      <c r="M24" s="9">
        <f>IF(Number!M24&gt;0,Number!M56/Number!M24,"n/a")</f>
        <v>0.6426116838487973</v>
      </c>
    </row>
    <row r="25" spans="1:13" ht="12.75">
      <c r="A25" s="37" t="s">
        <v>30</v>
      </c>
      <c r="B25" s="6">
        <f>IF(Number!B25&gt;0,Number!B57/Number!B25,"n/a")</f>
        <v>0.7696078431372549</v>
      </c>
      <c r="C25" s="7" t="str">
        <f>IF(Number!C25&gt;0,Number!C57/Number!C25,"n/a")</f>
        <v>n/a</v>
      </c>
      <c r="D25" s="11">
        <f>IF(Number!D25&gt;0,Number!D57/Number!D25,"n/a")</f>
        <v>0.5454545454545454</v>
      </c>
      <c r="E25" s="11">
        <f>IF(Number!E25&gt;0,Number!E57/Number!E25,"n/a")</f>
        <v>0.782608695652174</v>
      </c>
      <c r="F25" s="7">
        <f>IF(Number!F25&gt;0,Number!F57/Number!F25,"n/a")</f>
        <v>0.8461538461538461</v>
      </c>
      <c r="G25" s="11" t="str">
        <f>IF(Number!G25&gt;0,Number!G57/Number!G25,"n/a")</f>
        <v>n/a</v>
      </c>
      <c r="H25" s="7">
        <f>IF(Number!H25&gt;0,Number!H57/Number!H25,"n/a")</f>
        <v>0.8067226890756303</v>
      </c>
      <c r="I25" s="7">
        <f>IF(Number!I25&gt;0,Number!I57/Number!I25,"n/a")</f>
        <v>0.8333333333333334</v>
      </c>
      <c r="J25" s="7">
        <f>IF(Number!J25&gt;0,Number!J57/Number!J25,"n/a")</f>
        <v>0.42857142857142855</v>
      </c>
      <c r="K25" s="9">
        <f>IF(Number!K25&gt;0,Number!K57/Number!K25,"n/a")</f>
        <v>1</v>
      </c>
      <c r="L25" s="10">
        <f>IF(Number!L25&gt;0,Number!L57/Number!L25,"n/a")</f>
        <v>0.7272727272727273</v>
      </c>
      <c r="M25" s="9">
        <f>IF(Number!M25&gt;0,Number!M57/Number!M25,"n/a")</f>
        <v>0.7898550724637681</v>
      </c>
    </row>
    <row r="26" spans="1:13" ht="12.75">
      <c r="A26" s="37" t="s">
        <v>10</v>
      </c>
      <c r="B26" s="6">
        <f>IF(Number!B26&gt;0,Number!B58/Number!B26,"n/a")</f>
        <v>0.8985765124555161</v>
      </c>
      <c r="C26" s="7" t="str">
        <f>IF(Number!C26&gt;0,Number!C58/Number!C26,"n/a")</f>
        <v>n/a</v>
      </c>
      <c r="D26" s="7">
        <f>IF(Number!D26&gt;0,Number!D58/Number!D26,"n/a")</f>
        <v>0.9494949494949495</v>
      </c>
      <c r="E26" s="7">
        <f>IF(Number!E26&gt;0,Number!E58/Number!E26,"n/a")</f>
        <v>0.6666666666666666</v>
      </c>
      <c r="F26" s="7">
        <f>IF(Number!F26&gt;0,Number!F58/Number!F26,"n/a")</f>
        <v>0.84</v>
      </c>
      <c r="G26" s="7">
        <f>IF(Number!G26&gt;0,Number!G58/Number!G26,"n/a")</f>
        <v>0.5</v>
      </c>
      <c r="H26" s="7">
        <f>IF(Number!H26&gt;0,Number!H58/Number!H26,"n/a")</f>
        <v>0.921311475409836</v>
      </c>
      <c r="I26" s="7">
        <f>IF(Number!I26&gt;0,Number!I58/Number!I26,"n/a")</f>
        <v>0.9</v>
      </c>
      <c r="J26" s="7">
        <f>IF(Number!J26&gt;0,Number!J58/Number!J26,"n/a")</f>
        <v>0.8493150684931506</v>
      </c>
      <c r="K26" s="9">
        <f>IF(Number!K26&gt;0,Number!K58/Number!K26,"n/a")</f>
        <v>1</v>
      </c>
      <c r="L26" s="10">
        <f>IF(Number!L26&gt;0,Number!L58/Number!L26,"n/a")</f>
        <v>0.877742946708464</v>
      </c>
      <c r="M26" s="9">
        <f>IF(Number!M26&gt;0,Number!M58/Number!M26,"n/a")</f>
        <v>0.9259259259259259</v>
      </c>
    </row>
    <row r="27" spans="1:13" ht="12.75">
      <c r="A27" s="37" t="s">
        <v>2</v>
      </c>
      <c r="B27" s="6">
        <f>IF(Number!B27&gt;0,Number!B59/Number!B27,"n/a")</f>
        <v>0.6133333333333333</v>
      </c>
      <c r="C27" s="7" t="str">
        <f>IF(Number!C27&gt;0,Number!C59/Number!C27,"n/a")</f>
        <v>n/a</v>
      </c>
      <c r="D27" s="7">
        <f>IF(Number!D27&gt;0,Number!D59/Number!D27,"n/a")</f>
        <v>0.5714285714285714</v>
      </c>
      <c r="E27" s="7">
        <f>IF(Number!E27&gt;0,Number!E59/Number!E27,"n/a")</f>
        <v>0.5</v>
      </c>
      <c r="F27" s="7">
        <f>IF(Number!F27&gt;0,Number!F59/Number!F27,"n/a")</f>
        <v>0.3076923076923077</v>
      </c>
      <c r="G27" s="7">
        <f>IF(Number!G27&gt;0,Number!G59/Number!G27,"n/a")</f>
        <v>1</v>
      </c>
      <c r="H27" s="7">
        <f>IF(Number!H27&gt;0,Number!H59/Number!H27,"n/a")</f>
        <v>0.6761904761904762</v>
      </c>
      <c r="I27" s="7">
        <f>IF(Number!I27&gt;0,Number!I59/Number!I27,"n/a")</f>
        <v>0.5714285714285714</v>
      </c>
      <c r="J27" s="7">
        <f>IF(Number!J27&gt;0,Number!J59/Number!J27,"n/a")</f>
        <v>0</v>
      </c>
      <c r="K27" s="8">
        <f>IF(Number!K27&gt;0,Number!K59/Number!K27,"n/a")</f>
        <v>1</v>
      </c>
      <c r="L27" s="10">
        <f>IF(Number!L27&gt;0,Number!L59/Number!L27,"n/a")</f>
        <v>0</v>
      </c>
      <c r="M27" s="9">
        <f>IF(Number!M27&gt;0,Number!M59/Number!M27,"n/a")</f>
        <v>0.647887323943662</v>
      </c>
    </row>
    <row r="28" spans="1:13" ht="12.75">
      <c r="A28" s="37" t="s">
        <v>3</v>
      </c>
      <c r="B28" s="6">
        <f>IF(Number!B28&gt;0,Number!B60/Number!B28,"n/a")</f>
        <v>0.7614617940199335</v>
      </c>
      <c r="C28" s="7">
        <f>IF(Number!C28&gt;0,Number!C60/Number!C28,"n/a")</f>
        <v>1</v>
      </c>
      <c r="D28" s="7">
        <f>IF(Number!D28&gt;0,Number!D60/Number!D28,"n/a")</f>
        <v>0.7901907356948229</v>
      </c>
      <c r="E28" s="7">
        <f>IF(Number!E28&gt;0,Number!E60/Number!E28,"n/a")</f>
        <v>0.5238095238095238</v>
      </c>
      <c r="F28" s="7">
        <f>IF(Number!F28&gt;0,Number!F60/Number!F28,"n/a")</f>
        <v>0.6891891891891891</v>
      </c>
      <c r="G28" s="7">
        <f>IF(Number!G28&gt;0,Number!G60/Number!G28,"n/a")</f>
        <v>1</v>
      </c>
      <c r="H28" s="11">
        <f>IF(Number!H28&gt;0,Number!H60/Number!H28,"n/a")</f>
        <v>0.7673410404624278</v>
      </c>
      <c r="I28" s="11">
        <f>IF(Number!I28&gt;0,Number!I60/Number!I28,"n/a")</f>
        <v>0.6666666666666666</v>
      </c>
      <c r="J28" s="11">
        <f>IF(Number!J28&gt;0,Number!J60/Number!J28,"n/a")</f>
        <v>0.7647058823529411</v>
      </c>
      <c r="K28" s="9">
        <f>IF(Number!K28&gt;0,Number!K60/Number!K28,"n/a")</f>
        <v>0.5714285714285714</v>
      </c>
      <c r="L28" s="10">
        <f>IF(Number!L28&gt;0,Number!L60/Number!L28,"n/a")</f>
        <v>0.7619426751592356</v>
      </c>
      <c r="M28" s="9">
        <f>IF(Number!M28&gt;0,Number!M60/Number!M28,"n/a")</f>
        <v>0.7590361445783133</v>
      </c>
    </row>
    <row r="29" spans="1:13" ht="12.75">
      <c r="A29" s="37" t="s">
        <v>11</v>
      </c>
      <c r="B29" s="6">
        <f>IF(Number!B29&gt;0,Number!B61/Number!B29,"n/a")</f>
        <v>0.6486486486486487</v>
      </c>
      <c r="C29" s="7">
        <f>IF(Number!C29&gt;0,Number!C61/Number!C29,"n/a")</f>
        <v>1</v>
      </c>
      <c r="D29" s="7">
        <f>IF(Number!D29&gt;0,Number!D61/Number!D29,"n/a")</f>
        <v>0.6896551724137931</v>
      </c>
      <c r="E29" s="7">
        <f>IF(Number!E29&gt;0,Number!E61/Number!E29,"n/a")</f>
        <v>0.4</v>
      </c>
      <c r="F29" s="7">
        <f>IF(Number!F29&gt;0,Number!F61/Number!F29,"n/a")</f>
        <v>0.9130434782608695</v>
      </c>
      <c r="G29" s="7" t="str">
        <f>IF(Number!G29&gt;0,Number!G61/Number!G29,"n/a")</f>
        <v>n/a</v>
      </c>
      <c r="H29" s="11">
        <f>IF(Number!H29&gt;0,Number!H61/Number!H29,"n/a")</f>
        <v>0.6080402010050251</v>
      </c>
      <c r="I29" s="11">
        <f>IF(Number!I29&gt;0,Number!I61/Number!I29,"n/a")</f>
        <v>0.6666666666666666</v>
      </c>
      <c r="J29" s="11">
        <f>IF(Number!J29&gt;0,Number!J61/Number!J29,"n/a")</f>
        <v>0.7017543859649122</v>
      </c>
      <c r="K29" s="9">
        <f>IF(Number!K29&gt;0,Number!K61/Number!K29,"n/a")</f>
        <v>1</v>
      </c>
      <c r="L29" s="10">
        <f>IF(Number!L29&gt;0,Number!L61/Number!L29,"n/a")</f>
        <v>0.6506849315068494</v>
      </c>
      <c r="M29" s="9">
        <f>IF(Number!M29&gt;0,Number!M61/Number!M29,"n/a")</f>
        <v>0.6470588235294118</v>
      </c>
    </row>
    <row r="30" spans="1:13" ht="12.75">
      <c r="A30" s="37" t="s">
        <v>12</v>
      </c>
      <c r="B30" s="46">
        <f>IF(Number!B30&gt;0,Number!B62/Number!B30,"n/a")</f>
        <v>0.6721138639957828</v>
      </c>
      <c r="C30" s="47">
        <f>IF(Number!C30&gt;0,Number!C62/Number!C30,"n/a")</f>
        <v>1</v>
      </c>
      <c r="D30" s="47">
        <f>IF(Number!D30&gt;0,Number!D62/Number!D30,"n/a")</f>
        <v>0.7417582417582418</v>
      </c>
      <c r="E30" s="47">
        <f>IF(Number!E30&gt;0,Number!E62/Number!E30,"n/a")</f>
        <v>0.5</v>
      </c>
      <c r="F30" s="47">
        <f>IF(Number!F30&gt;0,Number!F62/Number!F30,"n/a")</f>
        <v>0.6277777777777778</v>
      </c>
      <c r="G30" s="47">
        <f>IF(Number!G30&gt;0,Number!G62/Number!G30,"n/a")</f>
        <v>0.5</v>
      </c>
      <c r="H30" s="47">
        <f>IF(Number!H30&gt;0,Number!H62/Number!H30,"n/a")</f>
        <v>0.7137931034482758</v>
      </c>
      <c r="I30" s="47">
        <f>IF(Number!I30&gt;0,Number!I62/Number!I30,"n/a")</f>
        <v>0.5961538461538461</v>
      </c>
      <c r="J30" s="47">
        <f>IF(Number!J30&gt;0,Number!J62/Number!J30,"n/a")</f>
        <v>0.5910780669144982</v>
      </c>
      <c r="K30" s="48">
        <f>IF(Number!K30&gt;0,Number!K62/Number!K30,"n/a")</f>
        <v>0.4444444444444444</v>
      </c>
      <c r="L30" s="49">
        <f>IF(Number!L30&gt;0,Number!L62/Number!L30,"n/a")</f>
        <v>0.6648936170212766</v>
      </c>
      <c r="M30" s="48">
        <f>IF(Number!M30&gt;0,Number!M62/Number!M30,"n/a")</f>
        <v>0.6792058516196448</v>
      </c>
    </row>
    <row r="31" spans="1:13" ht="12.75">
      <c r="A31" s="37" t="s">
        <v>25</v>
      </c>
      <c r="B31" s="46">
        <f>IF(Number!B31&gt;0,Number!B63/Number!B31,"n/a")</f>
        <v>0.7441860465116279</v>
      </c>
      <c r="C31" s="47" t="str">
        <f>IF(Number!C31&gt;0,Number!C63/Number!C31,"n/a")</f>
        <v>n/a</v>
      </c>
      <c r="D31" s="47">
        <f>IF(Number!D31&gt;0,Number!D63/Number!D31,"n/a")</f>
        <v>0.75</v>
      </c>
      <c r="E31" s="47">
        <f>IF(Number!E31&gt;0,Number!E63/Number!E31,"n/a")</f>
        <v>0.75</v>
      </c>
      <c r="F31" s="47">
        <f>IF(Number!F31&gt;0,Number!F63/Number!F31,"n/a")</f>
        <v>0.6666666666666666</v>
      </c>
      <c r="G31" s="47">
        <f>IF(Number!G31&gt;0,Number!G63/Number!G31,"n/a")</f>
        <v>1</v>
      </c>
      <c r="H31" s="47">
        <f>IF(Number!H31&gt;0,Number!H63/Number!H31,"n/a")</f>
        <v>0.7558139534883721</v>
      </c>
      <c r="I31" s="47">
        <f>IF(Number!I31&gt;0,Number!I63/Number!I31,"n/a")</f>
        <v>0.8</v>
      </c>
      <c r="J31" s="47">
        <f>IF(Number!J31&gt;0,Number!J63/Number!J31,"n/a")</f>
        <v>0.6666666666666666</v>
      </c>
      <c r="K31" s="48" t="str">
        <f>IF(Number!K31&gt;0,Number!K63/Number!K31,"n/a")</f>
        <v>n/a</v>
      </c>
      <c r="L31" s="49">
        <f>IF(Number!L31&gt;0,Number!L63/Number!L31,"n/a")</f>
        <v>0.5641025641025641</v>
      </c>
      <c r="M31" s="48">
        <f>IF(Number!M31&gt;0,Number!M63/Number!M31,"n/a")</f>
        <v>0.8222222222222222</v>
      </c>
    </row>
    <row r="32" spans="1:13" ht="12.75">
      <c r="A32" s="37" t="s">
        <v>24</v>
      </c>
      <c r="B32" s="46">
        <f>IF(Number!B32&gt;0,Number!B64/Number!B32,"n/a")</f>
        <v>0</v>
      </c>
      <c r="C32" s="47" t="str">
        <f>IF(Number!C32&gt;0,Number!C64/Number!C32,"n/a")</f>
        <v>n/a</v>
      </c>
      <c r="D32" s="47">
        <f>IF(Number!D32&gt;0,Number!D64/Number!D32,"n/a")</f>
        <v>0</v>
      </c>
      <c r="E32" s="47">
        <f>IF(Number!E32&gt;0,Number!E64/Number!E32,"n/a")</f>
        <v>0</v>
      </c>
      <c r="F32" s="47">
        <f>IF(Number!F32&gt;0,Number!F64/Number!F32,"n/a")</f>
        <v>0</v>
      </c>
      <c r="G32" s="47">
        <f>IF(Number!G32&gt;0,Number!G64/Number!G32,"n/a")</f>
        <v>0</v>
      </c>
      <c r="H32" s="47">
        <f>IF(Number!H32&gt;0,Number!H64/Number!H32,"n/a")</f>
        <v>0</v>
      </c>
      <c r="I32" s="47">
        <f>IF(Number!I32&gt;0,Number!I64/Number!I32,"n/a")</f>
        <v>0</v>
      </c>
      <c r="J32" s="47">
        <f>IF(Number!J32&gt;0,Number!J64/Number!J32,"n/a")</f>
        <v>0</v>
      </c>
      <c r="K32" s="48">
        <f>IF(Number!K32&gt;0,Number!K64/Number!K32,"n/a")</f>
        <v>0</v>
      </c>
      <c r="L32" s="49">
        <f>IF(Number!L32&gt;0,Number!L64/Number!L32,"n/a")</f>
        <v>0</v>
      </c>
      <c r="M32" s="48">
        <f>IF(Number!M32&gt;0,Number!M64/Number!M32,"n/a")</f>
        <v>0</v>
      </c>
    </row>
    <row r="33" spans="1:13" ht="13.5" thickBot="1">
      <c r="A33" s="38" t="s">
        <v>8</v>
      </c>
      <c r="B33" s="13">
        <f>IF(Number!B33&gt;0,Number!B65/Number!B33,"n/a")</f>
        <v>0.5474949319432377</v>
      </c>
      <c r="C33" s="14">
        <f>IF(Number!C33&gt;0,Number!C65/Number!C33,"n/a")</f>
        <v>1</v>
      </c>
      <c r="D33" s="14">
        <f>IF(Number!D33&gt;0,Number!D65/Number!D33,"n/a")</f>
        <v>0.6066666666666667</v>
      </c>
      <c r="E33" s="14">
        <f>IF(Number!E33&gt;0,Number!E65/Number!E33,"n/a")</f>
        <v>0.36739659367396593</v>
      </c>
      <c r="F33" s="14">
        <f>IF(Number!F33&gt;0,Number!F65/Number!F33,"n/a")</f>
        <v>0.4565916398713826</v>
      </c>
      <c r="G33" s="14">
        <f>IF(Number!G33&gt;0,Number!G65/Number!G33,"n/a")</f>
        <v>0.5454545454545454</v>
      </c>
      <c r="H33" s="14">
        <f>IF(Number!H33&gt;0,Number!H65/Number!H33,"n/a")</f>
        <v>0.5635641316685585</v>
      </c>
      <c r="I33" s="14">
        <f>IF(Number!I33&gt;0,Number!I65/Number!I33,"n/a")</f>
        <v>0.5104166666666666</v>
      </c>
      <c r="J33" s="14">
        <f>IF(Number!J33&gt;0,Number!J65/Number!J33,"n/a")</f>
        <v>0.5588558855885588</v>
      </c>
      <c r="K33" s="15">
        <f>IF(Number!K33&gt;0,Number!K65/Number!K33,"n/a")</f>
        <v>0.48484848484848486</v>
      </c>
      <c r="L33" s="16">
        <f>IF(Number!L33&gt;0,Number!L65/Number!L33,"n/a")</f>
        <v>0.5423125794155019</v>
      </c>
      <c r="M33" s="15">
        <f>IF(Number!M33&gt;0,Number!M65/Number!M33,"n/a")</f>
        <v>0.5543588017502524</v>
      </c>
    </row>
    <row r="36" ht="12.75">
      <c r="A36" s="35" t="s">
        <v>21</v>
      </c>
    </row>
    <row r="37" ht="13.5" thickBot="1"/>
    <row r="38" spans="1:13" ht="13.5" thickBot="1">
      <c r="A38" s="39" t="s">
        <v>22</v>
      </c>
      <c r="B38" s="5" t="s">
        <v>1</v>
      </c>
      <c r="C38" s="54" t="s">
        <v>13</v>
      </c>
      <c r="D38" s="55"/>
      <c r="E38" s="55"/>
      <c r="F38" s="55"/>
      <c r="G38" s="55"/>
      <c r="H38" s="55"/>
      <c r="I38" s="55"/>
      <c r="J38" s="55"/>
      <c r="K38" s="56"/>
      <c r="L38" s="57" t="s">
        <v>0</v>
      </c>
      <c r="M38" s="58"/>
    </row>
    <row r="39" spans="1:13" ht="38.25">
      <c r="A39" s="36"/>
      <c r="B39" s="4" t="s">
        <v>7</v>
      </c>
      <c r="C39" s="2" t="s">
        <v>26</v>
      </c>
      <c r="D39" s="2" t="s">
        <v>4</v>
      </c>
      <c r="E39" s="52" t="s">
        <v>29</v>
      </c>
      <c r="F39" s="41" t="s">
        <v>5</v>
      </c>
      <c r="G39" s="2" t="s">
        <v>28</v>
      </c>
      <c r="H39" s="2" t="s">
        <v>16</v>
      </c>
      <c r="I39" s="2" t="s">
        <v>27</v>
      </c>
      <c r="J39" s="41" t="s">
        <v>23</v>
      </c>
      <c r="K39" s="3" t="s">
        <v>6</v>
      </c>
      <c r="L39" s="1" t="s">
        <v>14</v>
      </c>
      <c r="M39" s="3" t="s">
        <v>15</v>
      </c>
    </row>
    <row r="40" spans="1:13" ht="12.75">
      <c r="A40" s="37" t="s">
        <v>9</v>
      </c>
      <c r="B40" s="6">
        <f>IF(Number!B24&gt;0,Number!B72/Number!B24,"n/a")</f>
        <v>0.24481327800829875</v>
      </c>
      <c r="C40" s="7" t="str">
        <f>IF(Number!C24&gt;0,Number!C72/Number!C24,"n/a")</f>
        <v>n/a</v>
      </c>
      <c r="D40" s="7">
        <f>IF(Number!D24&gt;0,Number!D72/Number!D24,"n/a")</f>
        <v>0.2549019607843137</v>
      </c>
      <c r="E40" s="7">
        <f>IF(Number!E24&gt;0,Number!E72/Number!E24,"n/a")</f>
        <v>0.16129032258064516</v>
      </c>
      <c r="F40" s="8">
        <f>IF(Number!F24&gt;0,Number!F72/Number!F24,"n/a")</f>
        <v>0.21621621621621623</v>
      </c>
      <c r="G40" s="7" t="str">
        <f>IF(Number!G24&gt;0,Number!G72/Number!G24,"n/a")</f>
        <v>n/a</v>
      </c>
      <c r="H40" s="7">
        <f>IF(Number!H24&gt;0,Number!H72/Number!H24,"n/a")</f>
        <v>0.2305194805194805</v>
      </c>
      <c r="I40" s="7">
        <f>IF(Number!I24&gt;0,Number!I72/Number!I24,"n/a")</f>
        <v>0.3</v>
      </c>
      <c r="J40" s="7">
        <f>IF(Number!J24&gt;0,Number!J72/Number!J24,"n/a")</f>
        <v>0.4090909090909091</v>
      </c>
      <c r="K40" s="9">
        <f>IF(Number!K24&gt;0,Number!K72/Number!K24,"n/a")</f>
        <v>0</v>
      </c>
      <c r="L40" s="10">
        <f>IF(Number!L24&gt;0,Number!L72/Number!L24,"n/a")</f>
        <v>0.2774869109947644</v>
      </c>
      <c r="M40" s="9">
        <f>IF(Number!M24&gt;0,Number!M72/Number!M24,"n/a")</f>
        <v>0.22336769759450173</v>
      </c>
    </row>
    <row r="41" spans="1:13" ht="12.75">
      <c r="A41" s="37" t="s">
        <v>30</v>
      </c>
      <c r="B41" s="6">
        <f>IF(Number!B25&gt;0,Number!B73/Number!B25,"n/a")</f>
        <v>0.08823529411764706</v>
      </c>
      <c r="C41" s="7" t="str">
        <f>IF(Number!C25&gt;0,Number!C73/Number!C25,"n/a")</f>
        <v>n/a</v>
      </c>
      <c r="D41" s="11">
        <f>IF(Number!D25&gt;0,Number!D73/Number!D25,"n/a")</f>
        <v>0.2727272727272727</v>
      </c>
      <c r="E41" s="11">
        <f>IF(Number!E25&gt;0,Number!E73/Number!E25,"n/a")</f>
        <v>0</v>
      </c>
      <c r="F41" s="7">
        <f>IF(Number!F25&gt;0,Number!F73/Number!F25,"n/a")</f>
        <v>0.038461538461538464</v>
      </c>
      <c r="G41" s="11" t="str">
        <f>IF(Number!G25&gt;0,Number!G73/Number!G25,"n/a")</f>
        <v>n/a</v>
      </c>
      <c r="H41" s="7">
        <f>IF(Number!H25&gt;0,Number!H73/Number!H25,"n/a")</f>
        <v>0.07563025210084033</v>
      </c>
      <c r="I41" s="7">
        <f>IF(Number!I25&gt;0,Number!I73/Number!I25,"n/a")</f>
        <v>0</v>
      </c>
      <c r="J41" s="7">
        <f>IF(Number!J25&gt;0,Number!J73/Number!J25,"n/a")</f>
        <v>0.2857142857142857</v>
      </c>
      <c r="K41" s="9">
        <f>IF(Number!K25&gt;0,Number!K73/Number!K25,"n/a")</f>
        <v>0</v>
      </c>
      <c r="L41" s="10">
        <f>IF(Number!L25&gt;0,Number!L73/Number!L25,"n/a")</f>
        <v>0.09090909090909091</v>
      </c>
      <c r="M41" s="9">
        <f>IF(Number!M25&gt;0,Number!M73/Number!M25,"n/a")</f>
        <v>0.08695652173913043</v>
      </c>
    </row>
    <row r="42" spans="1:13" ht="12.75">
      <c r="A42" s="37" t="s">
        <v>10</v>
      </c>
      <c r="B42" s="6">
        <f>IF(Number!B26&gt;0,Number!B74/Number!B26,"n/a")</f>
        <v>0.030249110320284697</v>
      </c>
      <c r="C42" s="7" t="str">
        <f>IF(Number!C26&gt;0,Number!C74/Number!C26,"n/a")</f>
        <v>n/a</v>
      </c>
      <c r="D42" s="7">
        <f>IF(Number!D26&gt;0,Number!D74/Number!D26,"n/a")</f>
        <v>0.010101010101010102</v>
      </c>
      <c r="E42" s="7">
        <f>IF(Number!E26&gt;0,Number!E74/Number!E26,"n/a")</f>
        <v>0</v>
      </c>
      <c r="F42" s="7">
        <f>IF(Number!F26&gt;0,Number!F74/Number!F26,"n/a")</f>
        <v>0.06</v>
      </c>
      <c r="G42" s="7">
        <f>IF(Number!G26&gt;0,Number!G74/Number!G26,"n/a")</f>
        <v>0</v>
      </c>
      <c r="H42" s="7">
        <f>IF(Number!H26&gt;0,Number!H74/Number!H26,"n/a")</f>
        <v>0.036065573770491806</v>
      </c>
      <c r="I42" s="7">
        <f>IF(Number!I26&gt;0,Number!I74/Number!I26,"n/a")</f>
        <v>0</v>
      </c>
      <c r="J42" s="7">
        <f>IF(Number!J26&gt;0,Number!J74/Number!J26,"n/a")</f>
        <v>0.0273972602739726</v>
      </c>
      <c r="K42" s="9">
        <f>IF(Number!K26&gt;0,Number!K74/Number!K26,"n/a")</f>
        <v>0</v>
      </c>
      <c r="L42" s="10">
        <f>IF(Number!L26&gt;0,Number!L74/Number!L26,"n/a")</f>
        <v>0.02821316614420063</v>
      </c>
      <c r="M42" s="9">
        <f>IF(Number!M26&gt;0,Number!M74/Number!M26,"n/a")</f>
        <v>0.03292181069958848</v>
      </c>
    </row>
    <row r="43" spans="1:13" ht="12.75">
      <c r="A43" s="37" t="s">
        <v>2</v>
      </c>
      <c r="B43" s="6">
        <f>IF(Number!B27&gt;0,Number!B75/Number!B27,"n/a")</f>
        <v>0.2866666666666667</v>
      </c>
      <c r="C43" s="7" t="str">
        <f>IF(Number!C27&gt;0,Number!C75/Number!C27,"n/a")</f>
        <v>n/a</v>
      </c>
      <c r="D43" s="7">
        <f>IF(Number!D27&gt;0,Number!D75/Number!D27,"n/a")</f>
        <v>0.35714285714285715</v>
      </c>
      <c r="E43" s="7">
        <f>IF(Number!E27&gt;0,Number!E75/Number!E27,"n/a")</f>
        <v>0.16666666666666666</v>
      </c>
      <c r="F43" s="7">
        <f>IF(Number!F27&gt;0,Number!F75/Number!F27,"n/a")</f>
        <v>0.6153846153846154</v>
      </c>
      <c r="G43" s="7">
        <f>IF(Number!G27&gt;0,Number!G75/Number!G27,"n/a")</f>
        <v>0</v>
      </c>
      <c r="H43" s="7">
        <f>IF(Number!H27&gt;0,Number!H75/Number!H27,"n/a")</f>
        <v>0.23809523809523808</v>
      </c>
      <c r="I43" s="7">
        <f>IF(Number!I27&gt;0,Number!I75/Number!I27,"n/a")</f>
        <v>0.14285714285714285</v>
      </c>
      <c r="J43" s="7">
        <f>IF(Number!J27&gt;0,Number!J75/Number!J27,"n/a")</f>
        <v>1</v>
      </c>
      <c r="K43" s="8">
        <f>IF(Number!K27&gt;0,Number!K75/Number!K27,"n/a")</f>
        <v>0</v>
      </c>
      <c r="L43" s="10">
        <f>IF(Number!L27&gt;0,Number!L75/Number!L27,"n/a")</f>
        <v>0.625</v>
      </c>
      <c r="M43" s="9">
        <f>IF(Number!M27&gt;0,Number!M75/Number!M27,"n/a")</f>
        <v>0.2676056338028169</v>
      </c>
    </row>
    <row r="44" spans="1:13" ht="12.75">
      <c r="A44" s="37" t="s">
        <v>3</v>
      </c>
      <c r="B44" s="6">
        <f>IF(Number!B28&gt;0,Number!B76/Number!B28,"n/a")</f>
        <v>0.07840531561461794</v>
      </c>
      <c r="C44" s="7">
        <f>IF(Number!C28&gt;0,Number!C76/Number!C28,"n/a")</f>
        <v>0</v>
      </c>
      <c r="D44" s="7">
        <f>IF(Number!D28&gt;0,Number!D76/Number!D28,"n/a")</f>
        <v>0.07084468664850137</v>
      </c>
      <c r="E44" s="7">
        <f>IF(Number!E28&gt;0,Number!E76/Number!E28,"n/a")</f>
        <v>0.09523809523809523</v>
      </c>
      <c r="F44" s="7">
        <f>IF(Number!F28&gt;0,Number!F76/Number!F28,"n/a")</f>
        <v>0.13513513513513514</v>
      </c>
      <c r="G44" s="7">
        <f>IF(Number!G28&gt;0,Number!G76/Number!G28,"n/a")</f>
        <v>0</v>
      </c>
      <c r="H44" s="11">
        <f>IF(Number!H28&gt;0,Number!H76/Number!H28,"n/a")</f>
        <v>0.08959537572254335</v>
      </c>
      <c r="I44" s="11">
        <f>IF(Number!I28&gt;0,Number!I76/Number!I28,"n/a")</f>
        <v>0.13725490196078433</v>
      </c>
      <c r="J44" s="11">
        <f>IF(Number!J28&gt;0,Number!J76/Number!J28,"n/a")</f>
        <v>0.03806228373702422</v>
      </c>
      <c r="K44" s="9">
        <f>IF(Number!K28&gt;0,Number!K76/Number!K28,"n/a")</f>
        <v>0</v>
      </c>
      <c r="L44" s="10">
        <f>IF(Number!L28&gt;0,Number!L76/Number!L28,"n/a")</f>
        <v>0.06528662420382166</v>
      </c>
      <c r="M44" s="9">
        <f>IF(Number!M28&gt;0,Number!M76/Number!M28,"n/a")</f>
        <v>0.14457831325301204</v>
      </c>
    </row>
    <row r="45" spans="1:13" ht="12.75">
      <c r="A45" s="37" t="s">
        <v>11</v>
      </c>
      <c r="B45" s="6">
        <f>IF(Number!B29&gt;0,Number!B77/Number!B29,"n/a")</f>
        <v>0.16816816816816818</v>
      </c>
      <c r="C45" s="7">
        <f>IF(Number!C29&gt;0,Number!C77/Number!C29,"n/a")</f>
        <v>0</v>
      </c>
      <c r="D45" s="7">
        <f>IF(Number!D29&gt;0,Number!D77/Number!D29,"n/a")</f>
        <v>0.20689655172413793</v>
      </c>
      <c r="E45" s="7">
        <f>IF(Number!E29&gt;0,Number!E77/Number!E29,"n/a")</f>
        <v>0.3333333333333333</v>
      </c>
      <c r="F45" s="7">
        <f>IF(Number!F29&gt;0,Number!F77/Number!F29,"n/a")</f>
        <v>0</v>
      </c>
      <c r="G45" s="7" t="str">
        <f>IF(Number!G29&gt;0,Number!G77/Number!G29,"n/a")</f>
        <v>n/a</v>
      </c>
      <c r="H45" s="11">
        <f>IF(Number!H29&gt;0,Number!H77/Number!H29,"n/a")</f>
        <v>0.18090452261306533</v>
      </c>
      <c r="I45" s="11">
        <f>IF(Number!I29&gt;0,Number!I77/Number!I29,"n/a")</f>
        <v>0.16666666666666666</v>
      </c>
      <c r="J45" s="11">
        <f>IF(Number!J29&gt;0,Number!J77/Number!J29,"n/a")</f>
        <v>0.14035087719298245</v>
      </c>
      <c r="K45" s="9">
        <f>IF(Number!K29&gt;0,Number!K77/Number!K29,"n/a")</f>
        <v>0</v>
      </c>
      <c r="L45" s="10">
        <f>IF(Number!L29&gt;0,Number!L77/Number!L29,"n/a")</f>
        <v>0.136986301369863</v>
      </c>
      <c r="M45" s="9">
        <f>IF(Number!M29&gt;0,Number!M77/Number!M29,"n/a")</f>
        <v>0.1925133689839572</v>
      </c>
    </row>
    <row r="46" spans="1:13" ht="12.75">
      <c r="A46" s="37" t="s">
        <v>12</v>
      </c>
      <c r="B46" s="46">
        <f>IF(Number!B30&gt;0,Number!B78/Number!B30,"n/a")</f>
        <v>0.17975751186083289</v>
      </c>
      <c r="C46" s="47">
        <f>IF(Number!C30&gt;0,Number!C78/Number!C30,"n/a")</f>
        <v>0</v>
      </c>
      <c r="D46" s="47">
        <f>IF(Number!D30&gt;0,Number!D78/Number!D30,"n/a")</f>
        <v>0.1620879120879121</v>
      </c>
      <c r="E46" s="47">
        <f>IF(Number!E30&gt;0,Number!E78/Number!E30,"n/a")</f>
        <v>0.22</v>
      </c>
      <c r="F46" s="47">
        <f>IF(Number!F30&gt;0,Number!F78/Number!F30,"n/a")</f>
        <v>0.21666666666666667</v>
      </c>
      <c r="G46" s="47">
        <f>IF(Number!G30&gt;0,Number!G78/Number!G30,"n/a")</f>
        <v>0</v>
      </c>
      <c r="H46" s="47">
        <f>IF(Number!H30&gt;0,Number!H78/Number!H30,"n/a")</f>
        <v>0.15172413793103448</v>
      </c>
      <c r="I46" s="47">
        <f>IF(Number!I30&gt;0,Number!I78/Number!I30,"n/a")</f>
        <v>0.17307692307692307</v>
      </c>
      <c r="J46" s="47">
        <f>IF(Number!J30&gt;0,Number!J78/Number!J30,"n/a")</f>
        <v>0.24907063197026022</v>
      </c>
      <c r="K46" s="48">
        <f>IF(Number!K30&gt;0,Number!K78/Number!K30,"n/a")</f>
        <v>0.2222222222222222</v>
      </c>
      <c r="L46" s="49">
        <f>IF(Number!L30&gt;0,Number!L78/Number!L30,"n/a")</f>
        <v>0.1478723404255319</v>
      </c>
      <c r="M46" s="48">
        <f>IF(Number!M30&gt;0,Number!M78/Number!M30,"n/a")</f>
        <v>0.2110762800417973</v>
      </c>
    </row>
    <row r="47" spans="1:13" ht="12.75">
      <c r="A47" s="37" t="s">
        <v>25</v>
      </c>
      <c r="B47" s="46">
        <f>IF(Number!B31&gt;0,Number!B79/Number!B31,"n/a")</f>
        <v>0.11627906976744186</v>
      </c>
      <c r="C47" s="47" t="str">
        <f>IF(Number!C31&gt;0,Number!C79/Number!C31,"n/a")</f>
        <v>n/a</v>
      </c>
      <c r="D47" s="47">
        <f>IF(Number!D31&gt;0,Number!D79/Number!D31,"n/a")</f>
        <v>0.125</v>
      </c>
      <c r="E47" s="47">
        <f>IF(Number!E31&gt;0,Number!E79/Number!E31,"n/a")</f>
        <v>0.125</v>
      </c>
      <c r="F47" s="47">
        <f>IF(Number!F31&gt;0,Number!F79/Number!F31,"n/a")</f>
        <v>0.06666666666666667</v>
      </c>
      <c r="G47" s="47">
        <f>IF(Number!G31&gt;0,Number!G79/Number!G31,"n/a")</f>
        <v>0</v>
      </c>
      <c r="H47" s="47">
        <f>IF(Number!H31&gt;0,Number!H79/Number!H31,"n/a")</f>
        <v>0.11627906976744186</v>
      </c>
      <c r="I47" s="47">
        <f>IF(Number!I31&gt;0,Number!I79/Number!I31,"n/a")</f>
        <v>0.2</v>
      </c>
      <c r="J47" s="47">
        <f>IF(Number!J31&gt;0,Number!J79/Number!J31,"n/a")</f>
        <v>0.16666666666666666</v>
      </c>
      <c r="K47" s="48" t="str">
        <f>IF(Number!K31&gt;0,Number!K79/Number!K31,"n/a")</f>
        <v>n/a</v>
      </c>
      <c r="L47" s="49">
        <f>IF(Number!L31&gt;0,Number!L79/Number!L31,"n/a")</f>
        <v>0.15384615384615385</v>
      </c>
      <c r="M47" s="48">
        <f>IF(Number!M31&gt;0,Number!M79/Number!M31,"n/a")</f>
        <v>0.1</v>
      </c>
    </row>
    <row r="48" spans="1:13" ht="12.75">
      <c r="A48" s="37" t="s">
        <v>24</v>
      </c>
      <c r="B48" s="46">
        <f>IF(Number!B32&gt;0,Number!B80/Number!B32,"n/a")</f>
        <v>0.801094890510949</v>
      </c>
      <c r="C48" s="47" t="str">
        <f>IF(Number!C32&gt;0,Number!C80/Number!C32,"n/a")</f>
        <v>n/a</v>
      </c>
      <c r="D48" s="47">
        <f>IF(Number!D32&gt;0,Number!D80/Number!D32,"n/a")</f>
        <v>0.8983739837398373</v>
      </c>
      <c r="E48" s="47">
        <f>IF(Number!E32&gt;0,Number!E80/Number!E32,"n/a")</f>
        <v>0.625</v>
      </c>
      <c r="F48" s="47">
        <f>IF(Number!F32&gt;0,Number!F80/Number!F32,"n/a")</f>
        <v>0.7450980392156863</v>
      </c>
      <c r="G48" s="47">
        <f>IF(Number!G32&gt;0,Number!G80/Number!G32,"n/a")</f>
        <v>0.6666666666666666</v>
      </c>
      <c r="H48" s="47">
        <f>IF(Number!H32&gt;0,Number!H80/Number!H32,"n/a")</f>
        <v>0.8095238095238095</v>
      </c>
      <c r="I48" s="47">
        <f>IF(Number!I32&gt;0,Number!I80/Number!I32,"n/a")</f>
        <v>0.8</v>
      </c>
      <c r="J48" s="47">
        <f>IF(Number!J32&gt;0,Number!J80/Number!J32,"n/a")</f>
        <v>0.8260869565217391</v>
      </c>
      <c r="K48" s="48">
        <f>IF(Number!K32&gt;0,Number!K80/Number!K32,"n/a")</f>
        <v>0.8888888888888888</v>
      </c>
      <c r="L48" s="49">
        <f>IF(Number!L32&gt;0,Number!L80/Number!L32,"n/a")</f>
        <v>0.7402061855670103</v>
      </c>
      <c r="M48" s="48">
        <f>IF(Number!M32&gt;0,Number!M80/Number!M32,"n/a")</f>
        <v>0.8887240356083086</v>
      </c>
    </row>
    <row r="49" spans="1:13" ht="13.5" thickBot="1">
      <c r="A49" s="38" t="s">
        <v>8</v>
      </c>
      <c r="B49" s="13">
        <f>IF(Number!B33&gt;0,Number!B81/Number!B33,"n/a")</f>
        <v>0.2958297132927889</v>
      </c>
      <c r="C49" s="14">
        <f>IF(Number!C33&gt;0,Number!C81/Number!C33,"n/a")</f>
        <v>0</v>
      </c>
      <c r="D49" s="14">
        <f>IF(Number!D33&gt;0,Number!D81/Number!D33,"n/a")</f>
        <v>0.2816666666666667</v>
      </c>
      <c r="E49" s="14">
        <f>IF(Number!E33&gt;0,Number!E81/Number!E33,"n/a")</f>
        <v>0.32116788321167883</v>
      </c>
      <c r="F49" s="14">
        <f>IF(Number!F33&gt;0,Number!F81/Number!F33,"n/a")</f>
        <v>0.35691318327974275</v>
      </c>
      <c r="G49" s="14">
        <f>IF(Number!G33&gt;0,Number!G81/Number!G33,"n/a")</f>
        <v>0.18181818181818182</v>
      </c>
      <c r="H49" s="14">
        <f>IF(Number!H33&gt;0,Number!H81/Number!H33,"n/a")</f>
        <v>0.2939841089670829</v>
      </c>
      <c r="I49" s="14">
        <f>IF(Number!I33&gt;0,Number!I81/Number!I33,"n/a")</f>
        <v>0.3020833333333333</v>
      </c>
      <c r="J49" s="14">
        <f>IF(Number!J33&gt;0,Number!J81/Number!J33,"n/a")</f>
        <v>0.26952695269526955</v>
      </c>
      <c r="K49" s="15">
        <f>IF(Number!K33&gt;0,Number!K81/Number!K33,"n/a")</f>
        <v>0.30303030303030304</v>
      </c>
      <c r="L49" s="16">
        <f>IF(Number!L33&gt;0,Number!L81/Number!L33,"n/a")</f>
        <v>0.26378653113087674</v>
      </c>
      <c r="M49" s="15">
        <f>IF(Number!M33&gt;0,Number!M81/Number!M33,"n/a")</f>
        <v>0.33826994278020867</v>
      </c>
    </row>
    <row r="53" ht="12.75">
      <c r="A53" s="50"/>
    </row>
    <row r="57" ht="12.75">
      <c r="C57" s="33"/>
    </row>
  </sheetData>
  <sheetProtection/>
  <mergeCells count="9">
    <mergeCell ref="A1:M1"/>
    <mergeCell ref="C38:K38"/>
    <mergeCell ref="L38:M38"/>
    <mergeCell ref="C22:K22"/>
    <mergeCell ref="L22:M22"/>
    <mergeCell ref="L6:M6"/>
    <mergeCell ref="C6:K6"/>
    <mergeCell ref="A2:M2"/>
    <mergeCell ref="A3:M3"/>
  </mergeCells>
  <printOptions horizontalCentered="1"/>
  <pageMargins left="0.5" right="0.5" top="0.75" bottom="0.5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421875" style="17" bestFit="1" customWidth="1"/>
    <col min="2" max="2" width="12.421875" style="17" bestFit="1" customWidth="1"/>
    <col min="3" max="4" width="9.140625" style="17" customWidth="1"/>
    <col min="5" max="5" width="10.421875" style="17" bestFit="1" customWidth="1"/>
    <col min="6" max="6" width="10.00390625" style="17" bestFit="1" customWidth="1"/>
    <col min="7" max="7" width="9.140625" style="17" customWidth="1"/>
    <col min="8" max="8" width="10.8515625" style="17" bestFit="1" customWidth="1"/>
    <col min="9" max="10" width="10.8515625" style="17" customWidth="1"/>
    <col min="11" max="11" width="10.421875" style="17" bestFit="1" customWidth="1"/>
    <col min="12" max="16384" width="9.140625" style="17" customWidth="1"/>
  </cols>
  <sheetData>
    <row r="1" spans="1:13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2.75">
      <c r="A4" s="35" t="s">
        <v>18</v>
      </c>
    </row>
    <row r="5" ht="13.5" thickBot="1">
      <c r="A5" s="35"/>
    </row>
    <row r="6" spans="1:13" ht="13.5" thickBot="1">
      <c r="A6" s="39" t="s">
        <v>22</v>
      </c>
      <c r="B6" s="18" t="s">
        <v>1</v>
      </c>
      <c r="C6" s="62" t="s">
        <v>13</v>
      </c>
      <c r="D6" s="63"/>
      <c r="E6" s="63"/>
      <c r="F6" s="63"/>
      <c r="G6" s="63"/>
      <c r="H6" s="63"/>
      <c r="I6" s="63"/>
      <c r="J6" s="63"/>
      <c r="K6" s="64"/>
      <c r="L6" s="65" t="s">
        <v>0</v>
      </c>
      <c r="M6" s="66"/>
    </row>
    <row r="7" spans="1:13" ht="38.25">
      <c r="A7" s="36"/>
      <c r="B7" s="19" t="s">
        <v>7</v>
      </c>
      <c r="C7" s="2" t="s">
        <v>26</v>
      </c>
      <c r="D7" s="2" t="s">
        <v>4</v>
      </c>
      <c r="E7" s="52" t="s">
        <v>29</v>
      </c>
      <c r="F7" s="41" t="s">
        <v>5</v>
      </c>
      <c r="G7" s="2" t="s">
        <v>28</v>
      </c>
      <c r="H7" s="2" t="s">
        <v>16</v>
      </c>
      <c r="I7" s="2" t="s">
        <v>27</v>
      </c>
      <c r="J7" s="41" t="s">
        <v>23</v>
      </c>
      <c r="K7" s="3" t="s">
        <v>6</v>
      </c>
      <c r="L7" s="21" t="s">
        <v>14</v>
      </c>
      <c r="M7" s="20" t="s">
        <v>15</v>
      </c>
    </row>
    <row r="8" spans="1:13" ht="12.75">
      <c r="A8" s="37" t="s">
        <v>9</v>
      </c>
      <c r="B8" s="22">
        <v>483</v>
      </c>
      <c r="C8" s="23">
        <v>0</v>
      </c>
      <c r="D8" s="23">
        <v>52</v>
      </c>
      <c r="E8" s="23">
        <v>31</v>
      </c>
      <c r="F8" s="24">
        <v>37</v>
      </c>
      <c r="G8" s="23">
        <v>0</v>
      </c>
      <c r="H8" s="23">
        <v>308</v>
      </c>
      <c r="I8" s="23">
        <v>10</v>
      </c>
      <c r="J8" s="23">
        <v>44</v>
      </c>
      <c r="K8" s="25">
        <v>1</v>
      </c>
      <c r="L8" s="26">
        <v>192</v>
      </c>
      <c r="M8" s="25">
        <v>291</v>
      </c>
    </row>
    <row r="9" spans="1:13" ht="12.75">
      <c r="A9" s="37" t="s">
        <v>30</v>
      </c>
      <c r="B9" s="22">
        <v>205</v>
      </c>
      <c r="C9" s="23">
        <v>0</v>
      </c>
      <c r="D9" s="27">
        <v>22</v>
      </c>
      <c r="E9" s="27">
        <v>23</v>
      </c>
      <c r="F9" s="23">
        <v>26</v>
      </c>
      <c r="G9" s="27">
        <v>0</v>
      </c>
      <c r="H9" s="23">
        <v>120</v>
      </c>
      <c r="I9" s="23">
        <v>6</v>
      </c>
      <c r="J9" s="23">
        <v>7</v>
      </c>
      <c r="K9" s="25">
        <v>1</v>
      </c>
      <c r="L9" s="26">
        <v>67</v>
      </c>
      <c r="M9" s="25">
        <v>138</v>
      </c>
    </row>
    <row r="10" spans="1:13" ht="12.75">
      <c r="A10" s="37" t="s">
        <v>10</v>
      </c>
      <c r="B10" s="22">
        <v>562</v>
      </c>
      <c r="C10" s="23">
        <v>0</v>
      </c>
      <c r="D10" s="23">
        <v>99</v>
      </c>
      <c r="E10" s="23">
        <v>21</v>
      </c>
      <c r="F10" s="23">
        <v>50</v>
      </c>
      <c r="G10" s="23">
        <v>2</v>
      </c>
      <c r="H10" s="23">
        <v>305</v>
      </c>
      <c r="I10" s="23">
        <v>10</v>
      </c>
      <c r="J10" s="23">
        <v>73</v>
      </c>
      <c r="K10" s="25">
        <v>2</v>
      </c>
      <c r="L10" s="26">
        <v>319</v>
      </c>
      <c r="M10" s="25">
        <v>243</v>
      </c>
    </row>
    <row r="11" spans="1:13" ht="12.75">
      <c r="A11" s="37" t="s">
        <v>2</v>
      </c>
      <c r="B11" s="22">
        <v>150</v>
      </c>
      <c r="C11" s="23">
        <v>0</v>
      </c>
      <c r="D11" s="23">
        <v>14</v>
      </c>
      <c r="E11" s="23">
        <v>6</v>
      </c>
      <c r="F11" s="23">
        <v>13</v>
      </c>
      <c r="G11" s="23">
        <v>1</v>
      </c>
      <c r="H11" s="23">
        <v>105</v>
      </c>
      <c r="I11" s="23">
        <v>7</v>
      </c>
      <c r="J11" s="23">
        <v>3</v>
      </c>
      <c r="K11" s="24">
        <v>1</v>
      </c>
      <c r="L11" s="26">
        <v>8</v>
      </c>
      <c r="M11" s="25">
        <v>142</v>
      </c>
    </row>
    <row r="12" spans="1:13" ht="12.75">
      <c r="A12" s="37" t="s">
        <v>3</v>
      </c>
      <c r="B12" s="22">
        <v>1506</v>
      </c>
      <c r="C12" s="23">
        <v>2</v>
      </c>
      <c r="D12" s="23">
        <v>368</v>
      </c>
      <c r="E12" s="23">
        <v>21</v>
      </c>
      <c r="F12" s="23">
        <v>74</v>
      </c>
      <c r="G12" s="23">
        <v>2</v>
      </c>
      <c r="H12" s="27">
        <v>692</v>
      </c>
      <c r="I12" s="27">
        <v>51</v>
      </c>
      <c r="J12" s="27">
        <v>289</v>
      </c>
      <c r="K12" s="25">
        <v>7</v>
      </c>
      <c r="L12" s="26">
        <v>1257</v>
      </c>
      <c r="M12" s="25">
        <v>249</v>
      </c>
    </row>
    <row r="13" spans="1:13" ht="12.75">
      <c r="A13" s="37" t="s">
        <v>11</v>
      </c>
      <c r="B13" s="22">
        <v>333</v>
      </c>
      <c r="C13" s="23">
        <v>1</v>
      </c>
      <c r="D13" s="23">
        <v>29</v>
      </c>
      <c r="E13" s="23">
        <v>15</v>
      </c>
      <c r="F13" s="23">
        <v>23</v>
      </c>
      <c r="G13" s="23">
        <v>0</v>
      </c>
      <c r="H13" s="27">
        <v>199</v>
      </c>
      <c r="I13" s="27">
        <v>6</v>
      </c>
      <c r="J13" s="27">
        <v>57</v>
      </c>
      <c r="K13" s="25">
        <v>3</v>
      </c>
      <c r="L13" s="26">
        <v>146</v>
      </c>
      <c r="M13" s="25">
        <v>187</v>
      </c>
    </row>
    <row r="14" spans="1:13" ht="12.75">
      <c r="A14" s="37" t="s">
        <v>12</v>
      </c>
      <c r="B14" s="22">
        <v>1901</v>
      </c>
      <c r="C14" s="42">
        <v>1</v>
      </c>
      <c r="D14" s="42">
        <v>365</v>
      </c>
      <c r="E14" s="42">
        <v>150</v>
      </c>
      <c r="F14" s="42">
        <v>181</v>
      </c>
      <c r="G14" s="42">
        <v>2</v>
      </c>
      <c r="H14" s="42">
        <v>871</v>
      </c>
      <c r="I14" s="42">
        <v>52</v>
      </c>
      <c r="J14" s="42">
        <v>270</v>
      </c>
      <c r="K14" s="43">
        <v>9</v>
      </c>
      <c r="L14" s="44">
        <v>941</v>
      </c>
      <c r="M14" s="43">
        <v>960</v>
      </c>
    </row>
    <row r="15" spans="1:13" ht="12.75">
      <c r="A15" s="37" t="s">
        <v>25</v>
      </c>
      <c r="B15" s="22">
        <v>129</v>
      </c>
      <c r="C15" s="42">
        <v>0</v>
      </c>
      <c r="D15" s="42">
        <v>8</v>
      </c>
      <c r="E15" s="42">
        <v>8</v>
      </c>
      <c r="F15" s="42">
        <v>15</v>
      </c>
      <c r="G15" s="42">
        <v>1</v>
      </c>
      <c r="H15" s="42">
        <v>86</v>
      </c>
      <c r="I15" s="42">
        <v>5</v>
      </c>
      <c r="J15" s="42">
        <v>6</v>
      </c>
      <c r="K15" s="43">
        <v>0</v>
      </c>
      <c r="L15" s="44">
        <v>39</v>
      </c>
      <c r="M15" s="43">
        <v>90</v>
      </c>
    </row>
    <row r="16" spans="1:13" ht="12.75">
      <c r="A16" s="37" t="s">
        <v>24</v>
      </c>
      <c r="B16" s="45">
        <v>1645</v>
      </c>
      <c r="C16" s="42">
        <v>0</v>
      </c>
      <c r="D16" s="42">
        <v>246</v>
      </c>
      <c r="E16" s="42">
        <v>136</v>
      </c>
      <c r="F16" s="42">
        <v>204</v>
      </c>
      <c r="G16" s="42">
        <v>3</v>
      </c>
      <c r="H16" s="42">
        <v>841</v>
      </c>
      <c r="I16" s="42">
        <v>45</v>
      </c>
      <c r="J16" s="42">
        <v>161</v>
      </c>
      <c r="K16" s="43">
        <v>9</v>
      </c>
      <c r="L16" s="44">
        <v>971</v>
      </c>
      <c r="M16" s="43">
        <v>674</v>
      </c>
    </row>
    <row r="17" spans="1:13" ht="13.5" thickBot="1">
      <c r="A17" s="38" t="s">
        <v>8</v>
      </c>
      <c r="B17" s="29">
        <f>SUM(B8:B16)</f>
        <v>6914</v>
      </c>
      <c r="C17" s="30">
        <f>SUM(C8:C16)</f>
        <v>4</v>
      </c>
      <c r="D17" s="30">
        <f>SUM(D8:D16)</f>
        <v>1203</v>
      </c>
      <c r="E17" s="30">
        <f>SUM(E8:E16)</f>
        <v>411</v>
      </c>
      <c r="F17" s="30">
        <f>SUM(F8:F16)</f>
        <v>623</v>
      </c>
      <c r="G17" s="30">
        <f>SUM(G8:G16)</f>
        <v>11</v>
      </c>
      <c r="H17" s="30">
        <f>SUM(H8:H16)</f>
        <v>3527</v>
      </c>
      <c r="I17" s="30">
        <f>SUM(I8:I16)</f>
        <v>192</v>
      </c>
      <c r="J17" s="30">
        <f>SUM(J8:J16)</f>
        <v>910</v>
      </c>
      <c r="K17" s="31">
        <f>SUM(K8:K16)</f>
        <v>33</v>
      </c>
      <c r="L17" s="32">
        <f>SUM(L8:L16)</f>
        <v>3940</v>
      </c>
      <c r="M17" s="31">
        <f>SUM(M8:M16)</f>
        <v>2974</v>
      </c>
    </row>
    <row r="20" ht="12.75">
      <c r="A20" s="35" t="s">
        <v>31</v>
      </c>
    </row>
    <row r="21" ht="13.5" thickBot="1">
      <c r="A21" s="35"/>
    </row>
    <row r="22" spans="1:13" ht="13.5" thickBot="1">
      <c r="A22" s="39" t="s">
        <v>22</v>
      </c>
      <c r="B22" s="18" t="s">
        <v>1</v>
      </c>
      <c r="C22" s="62" t="s">
        <v>13</v>
      </c>
      <c r="D22" s="63"/>
      <c r="E22" s="63"/>
      <c r="F22" s="63"/>
      <c r="G22" s="63"/>
      <c r="H22" s="63"/>
      <c r="I22" s="63"/>
      <c r="J22" s="63"/>
      <c r="K22" s="64"/>
      <c r="L22" s="65" t="s">
        <v>0</v>
      </c>
      <c r="M22" s="66"/>
    </row>
    <row r="23" spans="1:13" ht="38.25">
      <c r="A23" s="36"/>
      <c r="B23" s="19" t="s">
        <v>7</v>
      </c>
      <c r="C23" s="2" t="s">
        <v>26</v>
      </c>
      <c r="D23" s="2" t="s">
        <v>4</v>
      </c>
      <c r="E23" s="52" t="s">
        <v>29</v>
      </c>
      <c r="F23" s="41" t="s">
        <v>5</v>
      </c>
      <c r="G23" s="2" t="s">
        <v>28</v>
      </c>
      <c r="H23" s="2" t="s">
        <v>16</v>
      </c>
      <c r="I23" s="2" t="s">
        <v>27</v>
      </c>
      <c r="J23" s="41" t="s">
        <v>23</v>
      </c>
      <c r="K23" s="3" t="s">
        <v>6</v>
      </c>
      <c r="L23" s="21" t="s">
        <v>14</v>
      </c>
      <c r="M23" s="20" t="s">
        <v>15</v>
      </c>
    </row>
    <row r="24" spans="1:13" ht="12.75">
      <c r="A24" s="37" t="s">
        <v>9</v>
      </c>
      <c r="B24" s="22">
        <v>482</v>
      </c>
      <c r="C24" s="23">
        <v>0</v>
      </c>
      <c r="D24" s="23">
        <v>51</v>
      </c>
      <c r="E24" s="23">
        <v>31</v>
      </c>
      <c r="F24" s="24">
        <v>37</v>
      </c>
      <c r="G24" s="23">
        <v>0</v>
      </c>
      <c r="H24" s="23">
        <v>308</v>
      </c>
      <c r="I24" s="23">
        <v>10</v>
      </c>
      <c r="J24" s="23">
        <v>44</v>
      </c>
      <c r="K24" s="25">
        <v>1</v>
      </c>
      <c r="L24" s="26">
        <v>191</v>
      </c>
      <c r="M24" s="25">
        <v>291</v>
      </c>
    </row>
    <row r="25" spans="1:13" ht="12.75">
      <c r="A25" s="37" t="s">
        <v>30</v>
      </c>
      <c r="B25" s="22">
        <v>204</v>
      </c>
      <c r="C25" s="23">
        <v>0</v>
      </c>
      <c r="D25" s="27">
        <v>22</v>
      </c>
      <c r="E25" s="27">
        <v>23</v>
      </c>
      <c r="F25" s="23">
        <v>26</v>
      </c>
      <c r="G25" s="27">
        <v>0</v>
      </c>
      <c r="H25" s="23">
        <v>119</v>
      </c>
      <c r="I25" s="23">
        <v>6</v>
      </c>
      <c r="J25" s="23">
        <v>7</v>
      </c>
      <c r="K25" s="25">
        <v>1</v>
      </c>
      <c r="L25" s="26">
        <v>66</v>
      </c>
      <c r="M25" s="25">
        <v>138</v>
      </c>
    </row>
    <row r="26" spans="1:13" ht="12.75">
      <c r="A26" s="37" t="s">
        <v>10</v>
      </c>
      <c r="B26" s="22">
        <v>562</v>
      </c>
      <c r="C26" s="23">
        <v>0</v>
      </c>
      <c r="D26" s="23">
        <v>99</v>
      </c>
      <c r="E26" s="23">
        <v>21</v>
      </c>
      <c r="F26" s="23">
        <v>50</v>
      </c>
      <c r="G26" s="23">
        <v>2</v>
      </c>
      <c r="H26" s="23">
        <v>305</v>
      </c>
      <c r="I26" s="23">
        <v>10</v>
      </c>
      <c r="J26" s="23">
        <v>73</v>
      </c>
      <c r="K26" s="25">
        <v>2</v>
      </c>
      <c r="L26" s="26">
        <v>319</v>
      </c>
      <c r="M26" s="25">
        <v>243</v>
      </c>
    </row>
    <row r="27" spans="1:13" ht="12.75">
      <c r="A27" s="37" t="s">
        <v>2</v>
      </c>
      <c r="B27" s="22">
        <v>150</v>
      </c>
      <c r="C27" s="23">
        <v>0</v>
      </c>
      <c r="D27" s="23">
        <v>14</v>
      </c>
      <c r="E27" s="23">
        <v>6</v>
      </c>
      <c r="F27" s="23">
        <v>13</v>
      </c>
      <c r="G27" s="23">
        <v>1</v>
      </c>
      <c r="H27" s="23">
        <v>105</v>
      </c>
      <c r="I27" s="23">
        <v>7</v>
      </c>
      <c r="J27" s="23">
        <v>3</v>
      </c>
      <c r="K27" s="24">
        <v>1</v>
      </c>
      <c r="L27" s="26">
        <v>8</v>
      </c>
      <c r="M27" s="25">
        <v>142</v>
      </c>
    </row>
    <row r="28" spans="1:13" ht="12.75">
      <c r="A28" s="37" t="s">
        <v>3</v>
      </c>
      <c r="B28" s="22">
        <v>1505</v>
      </c>
      <c r="C28" s="23">
        <v>2</v>
      </c>
      <c r="D28" s="23">
        <v>367</v>
      </c>
      <c r="E28" s="23">
        <v>21</v>
      </c>
      <c r="F28" s="23">
        <v>74</v>
      </c>
      <c r="G28" s="23">
        <v>2</v>
      </c>
      <c r="H28" s="27">
        <v>692</v>
      </c>
      <c r="I28" s="27">
        <v>51</v>
      </c>
      <c r="J28" s="27">
        <v>289</v>
      </c>
      <c r="K28" s="25">
        <v>7</v>
      </c>
      <c r="L28" s="26">
        <v>1256</v>
      </c>
      <c r="M28" s="25">
        <v>249</v>
      </c>
    </row>
    <row r="29" spans="1:13" ht="12.75">
      <c r="A29" s="37" t="s">
        <v>11</v>
      </c>
      <c r="B29" s="22">
        <v>333</v>
      </c>
      <c r="C29" s="23">
        <v>1</v>
      </c>
      <c r="D29" s="23">
        <v>29</v>
      </c>
      <c r="E29" s="23">
        <v>15</v>
      </c>
      <c r="F29" s="23">
        <v>23</v>
      </c>
      <c r="G29" s="23">
        <v>0</v>
      </c>
      <c r="H29" s="27">
        <v>199</v>
      </c>
      <c r="I29" s="27">
        <v>6</v>
      </c>
      <c r="J29" s="27">
        <v>57</v>
      </c>
      <c r="K29" s="25">
        <v>3</v>
      </c>
      <c r="L29" s="26">
        <v>146</v>
      </c>
      <c r="M29" s="25">
        <v>187</v>
      </c>
    </row>
    <row r="30" spans="1:13" ht="12.75">
      <c r="A30" s="37" t="s">
        <v>12</v>
      </c>
      <c r="B30" s="22">
        <v>1897</v>
      </c>
      <c r="C30" s="42">
        <v>1</v>
      </c>
      <c r="D30" s="42">
        <v>364</v>
      </c>
      <c r="E30" s="42">
        <v>150</v>
      </c>
      <c r="F30" s="42">
        <v>180</v>
      </c>
      <c r="G30" s="42">
        <v>2</v>
      </c>
      <c r="H30" s="42">
        <v>870</v>
      </c>
      <c r="I30" s="42">
        <v>52</v>
      </c>
      <c r="J30" s="42">
        <v>269</v>
      </c>
      <c r="K30" s="43">
        <v>9</v>
      </c>
      <c r="L30" s="44">
        <v>940</v>
      </c>
      <c r="M30" s="43">
        <v>957</v>
      </c>
    </row>
    <row r="31" spans="1:13" ht="12.75">
      <c r="A31" s="37" t="s">
        <v>25</v>
      </c>
      <c r="B31" s="22">
        <v>129</v>
      </c>
      <c r="C31" s="42">
        <v>0</v>
      </c>
      <c r="D31" s="42">
        <v>8</v>
      </c>
      <c r="E31" s="42">
        <v>8</v>
      </c>
      <c r="F31" s="42">
        <v>15</v>
      </c>
      <c r="G31" s="42">
        <v>1</v>
      </c>
      <c r="H31" s="42">
        <v>86</v>
      </c>
      <c r="I31" s="42">
        <v>5</v>
      </c>
      <c r="J31" s="42">
        <v>6</v>
      </c>
      <c r="K31" s="43">
        <v>0</v>
      </c>
      <c r="L31" s="44">
        <v>39</v>
      </c>
      <c r="M31" s="43">
        <v>90</v>
      </c>
    </row>
    <row r="32" spans="1:13" ht="12.75">
      <c r="A32" s="37" t="s">
        <v>24</v>
      </c>
      <c r="B32" s="45">
        <v>1644</v>
      </c>
      <c r="C32" s="42">
        <v>0</v>
      </c>
      <c r="D32" s="42">
        <v>246</v>
      </c>
      <c r="E32" s="42">
        <v>136</v>
      </c>
      <c r="F32" s="42">
        <v>204</v>
      </c>
      <c r="G32" s="42">
        <v>3</v>
      </c>
      <c r="H32" s="42">
        <v>840</v>
      </c>
      <c r="I32" s="42">
        <v>45</v>
      </c>
      <c r="J32" s="42">
        <v>161</v>
      </c>
      <c r="K32" s="43">
        <v>9</v>
      </c>
      <c r="L32" s="44">
        <v>970</v>
      </c>
      <c r="M32" s="43">
        <v>674</v>
      </c>
    </row>
    <row r="33" spans="1:13" ht="13.5" thickBot="1">
      <c r="A33" s="38" t="s">
        <v>8</v>
      </c>
      <c r="B33" s="29">
        <f>SUM(B24:B32)</f>
        <v>6906</v>
      </c>
      <c r="C33" s="30">
        <f>SUM(C24:C32)</f>
        <v>4</v>
      </c>
      <c r="D33" s="30">
        <f>SUM(D24:D32)</f>
        <v>1200</v>
      </c>
      <c r="E33" s="30">
        <f>SUM(E24:E32)</f>
        <v>411</v>
      </c>
      <c r="F33" s="30">
        <f>SUM(F24:F32)</f>
        <v>622</v>
      </c>
      <c r="G33" s="30">
        <f>SUM(G24:G32)</f>
        <v>11</v>
      </c>
      <c r="H33" s="30">
        <f>SUM(H24:H32)</f>
        <v>3524</v>
      </c>
      <c r="I33" s="30">
        <f>SUM(I24:I32)</f>
        <v>192</v>
      </c>
      <c r="J33" s="30">
        <f>SUM(J24:J32)</f>
        <v>909</v>
      </c>
      <c r="K33" s="31">
        <f>SUM(K24:K32)</f>
        <v>33</v>
      </c>
      <c r="L33" s="32">
        <f>SUM(L24:L32)</f>
        <v>3935</v>
      </c>
      <c r="M33" s="31">
        <f>SUM(M24:M32)</f>
        <v>2971</v>
      </c>
    </row>
    <row r="36" ht="12.75">
      <c r="A36" s="35" t="s">
        <v>19</v>
      </c>
    </row>
    <row r="37" ht="13.5" thickBot="1">
      <c r="A37" s="35"/>
    </row>
    <row r="38" spans="1:13" ht="13.5" thickBot="1">
      <c r="A38" s="39" t="s">
        <v>22</v>
      </c>
      <c r="B38" s="18" t="s">
        <v>1</v>
      </c>
      <c r="C38" s="62" t="s">
        <v>13</v>
      </c>
      <c r="D38" s="63"/>
      <c r="E38" s="63"/>
      <c r="F38" s="63"/>
      <c r="G38" s="63"/>
      <c r="H38" s="63"/>
      <c r="I38" s="63"/>
      <c r="J38" s="63"/>
      <c r="K38" s="64"/>
      <c r="L38" s="65" t="s">
        <v>0</v>
      </c>
      <c r="M38" s="66"/>
    </row>
    <row r="39" spans="1:13" ht="38.25">
      <c r="A39" s="36"/>
      <c r="B39" s="19" t="s">
        <v>7</v>
      </c>
      <c r="C39" s="2" t="s">
        <v>26</v>
      </c>
      <c r="D39" s="2" t="s">
        <v>4</v>
      </c>
      <c r="E39" s="52" t="s">
        <v>29</v>
      </c>
      <c r="F39" s="41" t="s">
        <v>5</v>
      </c>
      <c r="G39" s="2" t="s">
        <v>28</v>
      </c>
      <c r="H39" s="2" t="s">
        <v>16</v>
      </c>
      <c r="I39" s="2" t="s">
        <v>27</v>
      </c>
      <c r="J39" s="41" t="s">
        <v>23</v>
      </c>
      <c r="K39" s="3" t="s">
        <v>6</v>
      </c>
      <c r="L39" s="21" t="s">
        <v>14</v>
      </c>
      <c r="M39" s="20" t="s">
        <v>15</v>
      </c>
    </row>
    <row r="40" spans="1:13" ht="12.75">
      <c r="A40" s="37" t="s">
        <v>9</v>
      </c>
      <c r="B40" s="22">
        <f>B56+B72</f>
        <v>412</v>
      </c>
      <c r="C40" s="23">
        <f aca="true" t="shared" si="0" ref="C40:M40">C56+C72</f>
        <v>0</v>
      </c>
      <c r="D40" s="23">
        <f t="shared" si="0"/>
        <v>41</v>
      </c>
      <c r="E40" s="23">
        <f t="shared" si="0"/>
        <v>23</v>
      </c>
      <c r="F40" s="24">
        <f t="shared" si="0"/>
        <v>29</v>
      </c>
      <c r="G40" s="23">
        <f t="shared" si="0"/>
        <v>0</v>
      </c>
      <c r="H40" s="23">
        <f t="shared" si="0"/>
        <v>271</v>
      </c>
      <c r="I40" s="23">
        <f t="shared" si="0"/>
        <v>10</v>
      </c>
      <c r="J40" s="23">
        <f t="shared" si="0"/>
        <v>37</v>
      </c>
      <c r="K40" s="25">
        <f t="shared" si="0"/>
        <v>1</v>
      </c>
      <c r="L40" s="26">
        <f t="shared" si="0"/>
        <v>160</v>
      </c>
      <c r="M40" s="25">
        <f t="shared" si="0"/>
        <v>252</v>
      </c>
    </row>
    <row r="41" spans="1:13" ht="12.75">
      <c r="A41" s="37" t="s">
        <v>30</v>
      </c>
      <c r="B41" s="22">
        <f aca="true" t="shared" si="1" ref="B41:M41">B57+B73</f>
        <v>175</v>
      </c>
      <c r="C41" s="23">
        <f t="shared" si="1"/>
        <v>0</v>
      </c>
      <c r="D41" s="27">
        <f t="shared" si="1"/>
        <v>18</v>
      </c>
      <c r="E41" s="27">
        <f t="shared" si="1"/>
        <v>18</v>
      </c>
      <c r="F41" s="23">
        <f t="shared" si="1"/>
        <v>23</v>
      </c>
      <c r="G41" s="27">
        <f t="shared" si="1"/>
        <v>0</v>
      </c>
      <c r="H41" s="23">
        <f t="shared" si="1"/>
        <v>105</v>
      </c>
      <c r="I41" s="23">
        <f t="shared" si="1"/>
        <v>5</v>
      </c>
      <c r="J41" s="23">
        <f t="shared" si="1"/>
        <v>5</v>
      </c>
      <c r="K41" s="25">
        <f t="shared" si="1"/>
        <v>1</v>
      </c>
      <c r="L41" s="26">
        <f t="shared" si="1"/>
        <v>54</v>
      </c>
      <c r="M41" s="25">
        <f t="shared" si="1"/>
        <v>121</v>
      </c>
    </row>
    <row r="42" spans="1:13" ht="12.75">
      <c r="A42" s="37" t="s">
        <v>10</v>
      </c>
      <c r="B42" s="22">
        <f aca="true" t="shared" si="2" ref="B42:M42">B58+B74</f>
        <v>522</v>
      </c>
      <c r="C42" s="23">
        <f t="shared" si="2"/>
        <v>0</v>
      </c>
      <c r="D42" s="23">
        <f t="shared" si="2"/>
        <v>95</v>
      </c>
      <c r="E42" s="23">
        <f t="shared" si="2"/>
        <v>14</v>
      </c>
      <c r="F42" s="23">
        <f t="shared" si="2"/>
        <v>45</v>
      </c>
      <c r="G42" s="23">
        <f t="shared" si="2"/>
        <v>1</v>
      </c>
      <c r="H42" s="23">
        <f t="shared" si="2"/>
        <v>292</v>
      </c>
      <c r="I42" s="23">
        <f t="shared" si="2"/>
        <v>9</v>
      </c>
      <c r="J42" s="23">
        <f t="shared" si="2"/>
        <v>64</v>
      </c>
      <c r="K42" s="25">
        <f t="shared" si="2"/>
        <v>2</v>
      </c>
      <c r="L42" s="26">
        <f t="shared" si="2"/>
        <v>289</v>
      </c>
      <c r="M42" s="25">
        <f t="shared" si="2"/>
        <v>233</v>
      </c>
    </row>
    <row r="43" spans="1:13" ht="12.75">
      <c r="A43" s="37" t="s">
        <v>2</v>
      </c>
      <c r="B43" s="22">
        <f aca="true" t="shared" si="3" ref="B43:M43">B59+B75</f>
        <v>135</v>
      </c>
      <c r="C43" s="23">
        <f t="shared" si="3"/>
        <v>0</v>
      </c>
      <c r="D43" s="23">
        <f t="shared" si="3"/>
        <v>13</v>
      </c>
      <c r="E43" s="23">
        <f t="shared" si="3"/>
        <v>4</v>
      </c>
      <c r="F43" s="23">
        <f t="shared" si="3"/>
        <v>12</v>
      </c>
      <c r="G43" s="23">
        <f t="shared" si="3"/>
        <v>1</v>
      </c>
      <c r="H43" s="24">
        <f t="shared" si="3"/>
        <v>96</v>
      </c>
      <c r="I43" s="24">
        <f t="shared" si="3"/>
        <v>5</v>
      </c>
      <c r="J43" s="24">
        <f t="shared" si="3"/>
        <v>3</v>
      </c>
      <c r="K43" s="24">
        <f t="shared" si="3"/>
        <v>1</v>
      </c>
      <c r="L43" s="26">
        <f t="shared" si="3"/>
        <v>5</v>
      </c>
      <c r="M43" s="25">
        <f t="shared" si="3"/>
        <v>130</v>
      </c>
    </row>
    <row r="44" spans="1:13" ht="12.75">
      <c r="A44" s="37" t="s">
        <v>3</v>
      </c>
      <c r="B44" s="22">
        <f aca="true" t="shared" si="4" ref="B44:M44">B60+B76</f>
        <v>1264</v>
      </c>
      <c r="C44" s="23">
        <f t="shared" si="4"/>
        <v>2</v>
      </c>
      <c r="D44" s="23">
        <f t="shared" si="4"/>
        <v>316</v>
      </c>
      <c r="E44" s="23">
        <f t="shared" si="4"/>
        <v>13</v>
      </c>
      <c r="F44" s="23">
        <f t="shared" si="4"/>
        <v>61</v>
      </c>
      <c r="G44" s="23">
        <f t="shared" si="4"/>
        <v>2</v>
      </c>
      <c r="H44" s="28">
        <f t="shared" si="4"/>
        <v>593</v>
      </c>
      <c r="I44" s="28">
        <f t="shared" si="4"/>
        <v>41</v>
      </c>
      <c r="J44" s="28">
        <f t="shared" si="4"/>
        <v>232</v>
      </c>
      <c r="K44" s="25">
        <f t="shared" si="4"/>
        <v>4</v>
      </c>
      <c r="L44" s="26">
        <f t="shared" si="4"/>
        <v>1039</v>
      </c>
      <c r="M44" s="25">
        <f t="shared" si="4"/>
        <v>225</v>
      </c>
    </row>
    <row r="45" spans="1:13" ht="12.75">
      <c r="A45" s="37" t="s">
        <v>11</v>
      </c>
      <c r="B45" s="22">
        <f aca="true" t="shared" si="5" ref="B45:M45">B61+B77</f>
        <v>272</v>
      </c>
      <c r="C45" s="23">
        <f t="shared" si="5"/>
        <v>1</v>
      </c>
      <c r="D45" s="23">
        <f t="shared" si="5"/>
        <v>26</v>
      </c>
      <c r="E45" s="23">
        <f t="shared" si="5"/>
        <v>11</v>
      </c>
      <c r="F45" s="23">
        <f t="shared" si="5"/>
        <v>21</v>
      </c>
      <c r="G45" s="23">
        <f t="shared" si="5"/>
        <v>0</v>
      </c>
      <c r="H45" s="23">
        <f t="shared" si="5"/>
        <v>157</v>
      </c>
      <c r="I45" s="23">
        <f t="shared" si="5"/>
        <v>5</v>
      </c>
      <c r="J45" s="23">
        <f t="shared" si="5"/>
        <v>48</v>
      </c>
      <c r="K45" s="25">
        <f t="shared" si="5"/>
        <v>3</v>
      </c>
      <c r="L45" s="26">
        <f t="shared" si="5"/>
        <v>115</v>
      </c>
      <c r="M45" s="25">
        <f t="shared" si="5"/>
        <v>157</v>
      </c>
    </row>
    <row r="46" spans="1:16" ht="12.75">
      <c r="A46" s="37" t="s">
        <v>12</v>
      </c>
      <c r="B46" s="45">
        <f aca="true" t="shared" si="6" ref="B46:M46">B62+B78</f>
        <v>1616</v>
      </c>
      <c r="C46" s="42">
        <f t="shared" si="6"/>
        <v>1</v>
      </c>
      <c r="D46" s="42">
        <f t="shared" si="6"/>
        <v>329</v>
      </c>
      <c r="E46" s="42">
        <f t="shared" si="6"/>
        <v>108</v>
      </c>
      <c r="F46" s="42">
        <f t="shared" si="6"/>
        <v>152</v>
      </c>
      <c r="G46" s="42">
        <f t="shared" si="6"/>
        <v>1</v>
      </c>
      <c r="H46" s="42">
        <f t="shared" si="6"/>
        <v>753</v>
      </c>
      <c r="I46" s="42">
        <f t="shared" si="6"/>
        <v>40</v>
      </c>
      <c r="J46" s="42">
        <f t="shared" si="6"/>
        <v>226</v>
      </c>
      <c r="K46" s="43">
        <f t="shared" si="6"/>
        <v>6</v>
      </c>
      <c r="L46" s="44">
        <f t="shared" si="6"/>
        <v>764</v>
      </c>
      <c r="M46" s="43">
        <f t="shared" si="6"/>
        <v>852</v>
      </c>
      <c r="P46" s="40"/>
    </row>
    <row r="47" spans="1:16" ht="12.75">
      <c r="A47" s="37" t="s">
        <v>25</v>
      </c>
      <c r="B47" s="45">
        <f aca="true" t="shared" si="7" ref="B47:M47">B63+B79</f>
        <v>111</v>
      </c>
      <c r="C47" s="42">
        <f t="shared" si="7"/>
        <v>0</v>
      </c>
      <c r="D47" s="42">
        <f t="shared" si="7"/>
        <v>7</v>
      </c>
      <c r="E47" s="42">
        <f t="shared" si="7"/>
        <v>7</v>
      </c>
      <c r="F47" s="42">
        <f t="shared" si="7"/>
        <v>11</v>
      </c>
      <c r="G47" s="42">
        <f t="shared" si="7"/>
        <v>1</v>
      </c>
      <c r="H47" s="42">
        <f t="shared" si="7"/>
        <v>75</v>
      </c>
      <c r="I47" s="42">
        <f t="shared" si="7"/>
        <v>5</v>
      </c>
      <c r="J47" s="42">
        <f t="shared" si="7"/>
        <v>5</v>
      </c>
      <c r="K47" s="43">
        <f t="shared" si="7"/>
        <v>0</v>
      </c>
      <c r="L47" s="44">
        <f t="shared" si="7"/>
        <v>28</v>
      </c>
      <c r="M47" s="43">
        <f t="shared" si="7"/>
        <v>83</v>
      </c>
      <c r="P47" s="40"/>
    </row>
    <row r="48" spans="1:16" ht="12.75">
      <c r="A48" s="37" t="s">
        <v>24</v>
      </c>
      <c r="B48" s="45">
        <f aca="true" t="shared" si="8" ref="B48:M48">B64+B80</f>
        <v>1317</v>
      </c>
      <c r="C48" s="42">
        <f t="shared" si="8"/>
        <v>0</v>
      </c>
      <c r="D48" s="42">
        <f t="shared" si="8"/>
        <v>221</v>
      </c>
      <c r="E48" s="42">
        <f t="shared" si="8"/>
        <v>85</v>
      </c>
      <c r="F48" s="42">
        <f t="shared" si="8"/>
        <v>152</v>
      </c>
      <c r="G48" s="42">
        <f t="shared" si="8"/>
        <v>2</v>
      </c>
      <c r="H48" s="42">
        <f t="shared" si="8"/>
        <v>680</v>
      </c>
      <c r="I48" s="42">
        <f t="shared" si="8"/>
        <v>36</v>
      </c>
      <c r="J48" s="42">
        <f t="shared" si="8"/>
        <v>133</v>
      </c>
      <c r="K48" s="43">
        <f t="shared" si="8"/>
        <v>8</v>
      </c>
      <c r="L48" s="44">
        <f t="shared" si="8"/>
        <v>718</v>
      </c>
      <c r="M48" s="43">
        <f t="shared" si="8"/>
        <v>599</v>
      </c>
      <c r="P48" s="40"/>
    </row>
    <row r="49" spans="1:13" ht="13.5" thickBot="1">
      <c r="A49" s="38" t="s">
        <v>8</v>
      </c>
      <c r="B49" s="29">
        <f>SUM(B40:B48)</f>
        <v>5824</v>
      </c>
      <c r="C49" s="30">
        <f>SUM(C40:C48)</f>
        <v>4</v>
      </c>
      <c r="D49" s="30">
        <f>SUM(D40:D48)</f>
        <v>1066</v>
      </c>
      <c r="E49" s="30">
        <f>SUM(E40:E48)</f>
        <v>283</v>
      </c>
      <c r="F49" s="30">
        <f>SUM(F40:F48)</f>
        <v>506</v>
      </c>
      <c r="G49" s="30">
        <f>SUM(G40:G48)</f>
        <v>8</v>
      </c>
      <c r="H49" s="30">
        <f>SUM(H40:H48)</f>
        <v>3022</v>
      </c>
      <c r="I49" s="30">
        <f>SUM(I40:I48)</f>
        <v>156</v>
      </c>
      <c r="J49" s="30">
        <f>SUM(J40:J48)</f>
        <v>753</v>
      </c>
      <c r="K49" s="31">
        <f>SUM(K40:K48)</f>
        <v>26</v>
      </c>
      <c r="L49" s="32">
        <f>SUM(L40:L48)</f>
        <v>3172</v>
      </c>
      <c r="M49" s="31">
        <f>SUM(M40:M48)</f>
        <v>2652</v>
      </c>
    </row>
    <row r="52" ht="12.75">
      <c r="A52" s="35" t="s">
        <v>20</v>
      </c>
    </row>
    <row r="53" ht="13.5" thickBot="1">
      <c r="A53" s="34"/>
    </row>
    <row r="54" spans="1:13" ht="13.5" customHeight="1" thickBot="1">
      <c r="A54" s="39" t="s">
        <v>22</v>
      </c>
      <c r="B54" s="18" t="s">
        <v>1</v>
      </c>
      <c r="C54" s="62" t="s">
        <v>13</v>
      </c>
      <c r="D54" s="63"/>
      <c r="E54" s="63"/>
      <c r="F54" s="63"/>
      <c r="G54" s="63"/>
      <c r="H54" s="63"/>
      <c r="I54" s="63"/>
      <c r="J54" s="63"/>
      <c r="K54" s="64"/>
      <c r="L54" s="65" t="s">
        <v>0</v>
      </c>
      <c r="M54" s="66"/>
    </row>
    <row r="55" spans="1:13" ht="38.25">
      <c r="A55" s="36"/>
      <c r="B55" s="19" t="s">
        <v>7</v>
      </c>
      <c r="C55" s="2" t="s">
        <v>26</v>
      </c>
      <c r="D55" s="2" t="s">
        <v>4</v>
      </c>
      <c r="E55" s="52" t="s">
        <v>29</v>
      </c>
      <c r="F55" s="41" t="s">
        <v>5</v>
      </c>
      <c r="G55" s="2" t="s">
        <v>28</v>
      </c>
      <c r="H55" s="2" t="s">
        <v>16</v>
      </c>
      <c r="I55" s="2" t="s">
        <v>27</v>
      </c>
      <c r="J55" s="41" t="s">
        <v>23</v>
      </c>
      <c r="K55" s="3" t="s">
        <v>6</v>
      </c>
      <c r="L55" s="21" t="s">
        <v>14</v>
      </c>
      <c r="M55" s="20" t="s">
        <v>15</v>
      </c>
    </row>
    <row r="56" spans="1:13" ht="15.75" customHeight="1">
      <c r="A56" s="37" t="s">
        <v>9</v>
      </c>
      <c r="B56" s="22">
        <v>294</v>
      </c>
      <c r="C56" s="23">
        <v>0</v>
      </c>
      <c r="D56" s="23">
        <v>28</v>
      </c>
      <c r="E56" s="23">
        <v>18</v>
      </c>
      <c r="F56" s="24">
        <v>21</v>
      </c>
      <c r="G56" s="23">
        <v>0</v>
      </c>
      <c r="H56" s="23">
        <v>200</v>
      </c>
      <c r="I56" s="23">
        <v>7</v>
      </c>
      <c r="J56" s="23">
        <v>19</v>
      </c>
      <c r="K56" s="25">
        <v>1</v>
      </c>
      <c r="L56" s="26">
        <v>107</v>
      </c>
      <c r="M56" s="25">
        <v>187</v>
      </c>
    </row>
    <row r="57" spans="1:13" ht="12.75">
      <c r="A57" s="37" t="s">
        <v>30</v>
      </c>
      <c r="B57" s="22">
        <v>157</v>
      </c>
      <c r="C57" s="23">
        <v>0</v>
      </c>
      <c r="D57" s="27">
        <v>12</v>
      </c>
      <c r="E57" s="27">
        <v>18</v>
      </c>
      <c r="F57" s="23">
        <v>22</v>
      </c>
      <c r="G57" s="27">
        <v>0</v>
      </c>
      <c r="H57" s="23">
        <v>96</v>
      </c>
      <c r="I57" s="23">
        <v>5</v>
      </c>
      <c r="J57" s="23">
        <v>3</v>
      </c>
      <c r="K57" s="25">
        <v>1</v>
      </c>
      <c r="L57" s="26">
        <v>48</v>
      </c>
      <c r="M57" s="25">
        <v>109</v>
      </c>
    </row>
    <row r="58" spans="1:13" ht="12.75">
      <c r="A58" s="37" t="s">
        <v>10</v>
      </c>
      <c r="B58" s="22">
        <v>505</v>
      </c>
      <c r="C58" s="23">
        <v>0</v>
      </c>
      <c r="D58" s="23">
        <v>94</v>
      </c>
      <c r="E58" s="23">
        <v>14</v>
      </c>
      <c r="F58" s="23">
        <v>42</v>
      </c>
      <c r="G58" s="23">
        <v>1</v>
      </c>
      <c r="H58" s="23">
        <v>281</v>
      </c>
      <c r="I58" s="23">
        <v>9</v>
      </c>
      <c r="J58" s="23">
        <v>62</v>
      </c>
      <c r="K58" s="25">
        <v>2</v>
      </c>
      <c r="L58" s="26">
        <v>280</v>
      </c>
      <c r="M58" s="25">
        <v>225</v>
      </c>
    </row>
    <row r="59" spans="1:13" ht="12.75">
      <c r="A59" s="37" t="s">
        <v>2</v>
      </c>
      <c r="B59" s="22">
        <v>92</v>
      </c>
      <c r="C59" s="23">
        <v>0</v>
      </c>
      <c r="D59" s="23">
        <v>8</v>
      </c>
      <c r="E59" s="23">
        <v>3</v>
      </c>
      <c r="F59" s="23">
        <v>4</v>
      </c>
      <c r="G59" s="23">
        <v>1</v>
      </c>
      <c r="H59" s="23">
        <v>71</v>
      </c>
      <c r="I59" s="23">
        <v>4</v>
      </c>
      <c r="J59" s="23">
        <v>0</v>
      </c>
      <c r="K59" s="24">
        <v>1</v>
      </c>
      <c r="L59" s="26">
        <v>0</v>
      </c>
      <c r="M59" s="25">
        <v>92</v>
      </c>
    </row>
    <row r="60" spans="1:13" ht="12.75">
      <c r="A60" s="37" t="s">
        <v>3</v>
      </c>
      <c r="B60" s="22">
        <v>1146</v>
      </c>
      <c r="C60" s="23">
        <v>2</v>
      </c>
      <c r="D60" s="23">
        <v>290</v>
      </c>
      <c r="E60" s="23">
        <v>11</v>
      </c>
      <c r="F60" s="23">
        <v>51</v>
      </c>
      <c r="G60" s="23">
        <v>2</v>
      </c>
      <c r="H60" s="27">
        <v>531</v>
      </c>
      <c r="I60" s="27">
        <v>34</v>
      </c>
      <c r="J60" s="27">
        <v>221</v>
      </c>
      <c r="K60" s="25">
        <v>4</v>
      </c>
      <c r="L60" s="26">
        <v>957</v>
      </c>
      <c r="M60" s="25">
        <v>189</v>
      </c>
    </row>
    <row r="61" spans="1:13" ht="12.75">
      <c r="A61" s="37" t="s">
        <v>11</v>
      </c>
      <c r="B61" s="22">
        <v>216</v>
      </c>
      <c r="C61" s="23">
        <v>1</v>
      </c>
      <c r="D61" s="23">
        <v>20</v>
      </c>
      <c r="E61" s="23">
        <v>6</v>
      </c>
      <c r="F61" s="23">
        <v>21</v>
      </c>
      <c r="G61" s="23">
        <v>0</v>
      </c>
      <c r="H61" s="27">
        <v>121</v>
      </c>
      <c r="I61" s="27">
        <v>4</v>
      </c>
      <c r="J61" s="27">
        <v>40</v>
      </c>
      <c r="K61" s="25">
        <v>3</v>
      </c>
      <c r="L61" s="26">
        <v>95</v>
      </c>
      <c r="M61" s="25">
        <v>121</v>
      </c>
    </row>
    <row r="62" spans="1:13" ht="12.75">
      <c r="A62" s="37" t="s">
        <v>12</v>
      </c>
      <c r="B62" s="45">
        <v>1275</v>
      </c>
      <c r="C62" s="42">
        <v>1</v>
      </c>
      <c r="D62" s="42">
        <v>270</v>
      </c>
      <c r="E62" s="42">
        <v>75</v>
      </c>
      <c r="F62" s="42">
        <v>113</v>
      </c>
      <c r="G62" s="42">
        <v>1</v>
      </c>
      <c r="H62" s="42">
        <v>621</v>
      </c>
      <c r="I62" s="42">
        <v>31</v>
      </c>
      <c r="J62" s="42">
        <v>159</v>
      </c>
      <c r="K62" s="43">
        <v>4</v>
      </c>
      <c r="L62" s="44">
        <v>625</v>
      </c>
      <c r="M62" s="43">
        <v>650</v>
      </c>
    </row>
    <row r="63" spans="1:13" ht="12.75">
      <c r="A63" s="37" t="s">
        <v>25</v>
      </c>
      <c r="B63" s="45">
        <v>96</v>
      </c>
      <c r="C63" s="42">
        <v>0</v>
      </c>
      <c r="D63" s="42">
        <v>6</v>
      </c>
      <c r="E63" s="42">
        <v>6</v>
      </c>
      <c r="F63" s="42">
        <v>10</v>
      </c>
      <c r="G63" s="42">
        <v>1</v>
      </c>
      <c r="H63" s="42">
        <v>65</v>
      </c>
      <c r="I63" s="42">
        <v>4</v>
      </c>
      <c r="J63" s="42">
        <v>4</v>
      </c>
      <c r="K63" s="43">
        <v>0</v>
      </c>
      <c r="L63" s="44">
        <v>22</v>
      </c>
      <c r="M63" s="43">
        <v>74</v>
      </c>
    </row>
    <row r="64" spans="1:13" ht="12.75">
      <c r="A64" s="37" t="s">
        <v>24</v>
      </c>
      <c r="B64" s="45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3">
        <v>0</v>
      </c>
      <c r="L64" s="44">
        <v>0</v>
      </c>
      <c r="M64" s="43">
        <v>0</v>
      </c>
    </row>
    <row r="65" spans="1:13" ht="13.5" thickBot="1">
      <c r="A65" s="38" t="s">
        <v>8</v>
      </c>
      <c r="B65" s="29">
        <f>SUM(B56:B64)</f>
        <v>3781</v>
      </c>
      <c r="C65" s="30">
        <f>SUM(C56:C64)</f>
        <v>4</v>
      </c>
      <c r="D65" s="30">
        <f>SUM(D56:D64)</f>
        <v>728</v>
      </c>
      <c r="E65" s="30">
        <f>SUM(E56:E64)</f>
        <v>151</v>
      </c>
      <c r="F65" s="30">
        <f>SUM(F56:F64)</f>
        <v>284</v>
      </c>
      <c r="G65" s="30">
        <f>SUM(G56:G64)</f>
        <v>6</v>
      </c>
      <c r="H65" s="30">
        <f>SUM(H56:H64)</f>
        <v>1986</v>
      </c>
      <c r="I65" s="30">
        <f>SUM(I56:I64)</f>
        <v>98</v>
      </c>
      <c r="J65" s="30">
        <f>SUM(J56:J64)</f>
        <v>508</v>
      </c>
      <c r="K65" s="31">
        <f>SUM(K56:K64)</f>
        <v>16</v>
      </c>
      <c r="L65" s="32">
        <f>SUM(L56:L64)</f>
        <v>2134</v>
      </c>
      <c r="M65" s="31">
        <f>SUM(M56:M64)</f>
        <v>1647</v>
      </c>
    </row>
    <row r="68" ht="12.75">
      <c r="A68" s="35" t="s">
        <v>21</v>
      </c>
    </row>
    <row r="69" ht="13.5" thickBot="1">
      <c r="A69" s="34"/>
    </row>
    <row r="70" spans="1:13" ht="13.5" thickBot="1">
      <c r="A70" s="39" t="s">
        <v>22</v>
      </c>
      <c r="B70" s="18" t="s">
        <v>1</v>
      </c>
      <c r="C70" s="62" t="s">
        <v>13</v>
      </c>
      <c r="D70" s="63"/>
      <c r="E70" s="63"/>
      <c r="F70" s="63"/>
      <c r="G70" s="63"/>
      <c r="H70" s="63"/>
      <c r="I70" s="63"/>
      <c r="J70" s="63"/>
      <c r="K70" s="64"/>
      <c r="L70" s="65" t="s">
        <v>0</v>
      </c>
      <c r="M70" s="66"/>
    </row>
    <row r="71" spans="1:13" ht="38.25">
      <c r="A71" s="36"/>
      <c r="B71" s="19" t="s">
        <v>7</v>
      </c>
      <c r="C71" s="2" t="s">
        <v>26</v>
      </c>
      <c r="D71" s="2" t="s">
        <v>4</v>
      </c>
      <c r="E71" s="52" t="s">
        <v>29</v>
      </c>
      <c r="F71" s="41" t="s">
        <v>5</v>
      </c>
      <c r="G71" s="2" t="s">
        <v>28</v>
      </c>
      <c r="H71" s="2" t="s">
        <v>16</v>
      </c>
      <c r="I71" s="2" t="s">
        <v>27</v>
      </c>
      <c r="J71" s="41" t="s">
        <v>23</v>
      </c>
      <c r="K71" s="3" t="s">
        <v>6</v>
      </c>
      <c r="L71" s="21" t="s">
        <v>14</v>
      </c>
      <c r="M71" s="20" t="s">
        <v>15</v>
      </c>
    </row>
    <row r="72" spans="1:13" ht="12.75">
      <c r="A72" s="37" t="s">
        <v>9</v>
      </c>
      <c r="B72" s="22">
        <v>118</v>
      </c>
      <c r="C72" s="23">
        <v>0</v>
      </c>
      <c r="D72" s="23">
        <v>13</v>
      </c>
      <c r="E72" s="23">
        <v>5</v>
      </c>
      <c r="F72" s="24">
        <v>8</v>
      </c>
      <c r="G72" s="23">
        <v>0</v>
      </c>
      <c r="H72" s="23">
        <v>71</v>
      </c>
      <c r="I72" s="23">
        <v>3</v>
      </c>
      <c r="J72" s="23">
        <v>18</v>
      </c>
      <c r="K72" s="25">
        <v>0</v>
      </c>
      <c r="L72" s="26">
        <v>53</v>
      </c>
      <c r="M72" s="25">
        <v>65</v>
      </c>
    </row>
    <row r="73" spans="1:13" ht="12.75">
      <c r="A73" s="37" t="s">
        <v>30</v>
      </c>
      <c r="B73" s="22">
        <v>18</v>
      </c>
      <c r="C73" s="23">
        <v>0</v>
      </c>
      <c r="D73" s="27">
        <v>6</v>
      </c>
      <c r="E73" s="27">
        <v>0</v>
      </c>
      <c r="F73" s="23">
        <v>1</v>
      </c>
      <c r="G73" s="27">
        <v>0</v>
      </c>
      <c r="H73" s="23">
        <v>9</v>
      </c>
      <c r="I73" s="23">
        <v>0</v>
      </c>
      <c r="J73" s="23">
        <v>2</v>
      </c>
      <c r="K73" s="25">
        <v>0</v>
      </c>
      <c r="L73" s="26">
        <v>6</v>
      </c>
      <c r="M73" s="25">
        <v>12</v>
      </c>
    </row>
    <row r="74" spans="1:13" ht="12.75">
      <c r="A74" s="37" t="s">
        <v>10</v>
      </c>
      <c r="B74" s="22">
        <v>17</v>
      </c>
      <c r="C74" s="23">
        <v>0</v>
      </c>
      <c r="D74" s="23">
        <v>1</v>
      </c>
      <c r="E74" s="23">
        <v>0</v>
      </c>
      <c r="F74" s="23">
        <v>3</v>
      </c>
      <c r="G74" s="23">
        <v>0</v>
      </c>
      <c r="H74" s="23">
        <v>11</v>
      </c>
      <c r="I74" s="23">
        <v>0</v>
      </c>
      <c r="J74" s="23">
        <v>2</v>
      </c>
      <c r="K74" s="25">
        <v>0</v>
      </c>
      <c r="L74" s="26">
        <v>9</v>
      </c>
      <c r="M74" s="25">
        <v>8</v>
      </c>
    </row>
    <row r="75" spans="1:13" ht="12.75">
      <c r="A75" s="37" t="s">
        <v>2</v>
      </c>
      <c r="B75" s="22">
        <v>43</v>
      </c>
      <c r="C75" s="23">
        <v>0</v>
      </c>
      <c r="D75" s="23">
        <v>5</v>
      </c>
      <c r="E75" s="23">
        <v>1</v>
      </c>
      <c r="F75" s="23">
        <v>8</v>
      </c>
      <c r="G75" s="23">
        <v>0</v>
      </c>
      <c r="H75" s="23">
        <v>25</v>
      </c>
      <c r="I75" s="23">
        <v>1</v>
      </c>
      <c r="J75" s="23">
        <v>3</v>
      </c>
      <c r="K75" s="24">
        <v>0</v>
      </c>
      <c r="L75" s="26">
        <v>5</v>
      </c>
      <c r="M75" s="25">
        <v>38</v>
      </c>
    </row>
    <row r="76" spans="1:13" ht="12.75">
      <c r="A76" s="37" t="s">
        <v>3</v>
      </c>
      <c r="B76" s="22">
        <v>118</v>
      </c>
      <c r="C76" s="23">
        <v>0</v>
      </c>
      <c r="D76" s="23">
        <v>26</v>
      </c>
      <c r="E76" s="23">
        <v>2</v>
      </c>
      <c r="F76" s="23">
        <v>10</v>
      </c>
      <c r="G76" s="23">
        <v>0</v>
      </c>
      <c r="H76" s="27">
        <v>62</v>
      </c>
      <c r="I76" s="27">
        <v>7</v>
      </c>
      <c r="J76" s="27">
        <v>11</v>
      </c>
      <c r="K76" s="25">
        <v>0</v>
      </c>
      <c r="L76" s="26">
        <v>82</v>
      </c>
      <c r="M76" s="25">
        <v>36</v>
      </c>
    </row>
    <row r="77" spans="1:13" ht="12.75">
      <c r="A77" s="37" t="s">
        <v>11</v>
      </c>
      <c r="B77" s="22">
        <v>56</v>
      </c>
      <c r="C77" s="23">
        <v>0</v>
      </c>
      <c r="D77" s="23">
        <v>6</v>
      </c>
      <c r="E77" s="23">
        <v>5</v>
      </c>
      <c r="F77" s="23">
        <v>0</v>
      </c>
      <c r="G77" s="23">
        <v>0</v>
      </c>
      <c r="H77" s="27">
        <v>36</v>
      </c>
      <c r="I77" s="27">
        <v>1</v>
      </c>
      <c r="J77" s="27">
        <v>8</v>
      </c>
      <c r="K77" s="25">
        <v>0</v>
      </c>
      <c r="L77" s="26">
        <v>20</v>
      </c>
      <c r="M77" s="25">
        <v>36</v>
      </c>
    </row>
    <row r="78" spans="1:13" ht="12.75">
      <c r="A78" s="37" t="s">
        <v>12</v>
      </c>
      <c r="B78" s="45">
        <v>341</v>
      </c>
      <c r="C78" s="42">
        <v>0</v>
      </c>
      <c r="D78" s="42">
        <v>59</v>
      </c>
      <c r="E78" s="42">
        <v>33</v>
      </c>
      <c r="F78" s="42">
        <v>39</v>
      </c>
      <c r="G78" s="42">
        <v>0</v>
      </c>
      <c r="H78" s="42">
        <v>132</v>
      </c>
      <c r="I78" s="42">
        <v>9</v>
      </c>
      <c r="J78" s="42">
        <v>67</v>
      </c>
      <c r="K78" s="43">
        <v>2</v>
      </c>
      <c r="L78" s="44">
        <v>139</v>
      </c>
      <c r="M78" s="43">
        <v>202</v>
      </c>
    </row>
    <row r="79" spans="1:13" ht="12.75">
      <c r="A79" s="37" t="s">
        <v>25</v>
      </c>
      <c r="B79" s="45">
        <v>15</v>
      </c>
      <c r="C79" s="42">
        <v>0</v>
      </c>
      <c r="D79" s="42">
        <v>1</v>
      </c>
      <c r="E79" s="42">
        <v>1</v>
      </c>
      <c r="F79" s="42">
        <v>1</v>
      </c>
      <c r="G79" s="42">
        <v>0</v>
      </c>
      <c r="H79" s="42">
        <v>10</v>
      </c>
      <c r="I79" s="42">
        <v>1</v>
      </c>
      <c r="J79" s="42">
        <v>1</v>
      </c>
      <c r="K79" s="43">
        <v>0</v>
      </c>
      <c r="L79" s="44">
        <v>6</v>
      </c>
      <c r="M79" s="43">
        <v>9</v>
      </c>
    </row>
    <row r="80" spans="1:13" ht="12.75">
      <c r="A80" s="37" t="s">
        <v>24</v>
      </c>
      <c r="B80" s="45">
        <v>1317</v>
      </c>
      <c r="C80" s="42">
        <v>0</v>
      </c>
      <c r="D80" s="42">
        <v>221</v>
      </c>
      <c r="E80" s="42">
        <v>85</v>
      </c>
      <c r="F80" s="42">
        <v>152</v>
      </c>
      <c r="G80" s="42">
        <v>2</v>
      </c>
      <c r="H80" s="42">
        <v>680</v>
      </c>
      <c r="I80" s="42">
        <v>36</v>
      </c>
      <c r="J80" s="42">
        <v>133</v>
      </c>
      <c r="K80" s="43">
        <v>8</v>
      </c>
      <c r="L80" s="44">
        <v>718</v>
      </c>
      <c r="M80" s="43">
        <v>599</v>
      </c>
    </row>
    <row r="81" spans="1:13" ht="13.5" thickBot="1">
      <c r="A81" s="38" t="s">
        <v>8</v>
      </c>
      <c r="B81" s="29">
        <f aca="true" t="shared" si="9" ref="B81:M81">SUM(B72:B80)</f>
        <v>2043</v>
      </c>
      <c r="C81" s="30">
        <f t="shared" si="9"/>
        <v>0</v>
      </c>
      <c r="D81" s="30">
        <f t="shared" si="9"/>
        <v>338</v>
      </c>
      <c r="E81" s="30">
        <f t="shared" si="9"/>
        <v>132</v>
      </c>
      <c r="F81" s="30">
        <f t="shared" si="9"/>
        <v>222</v>
      </c>
      <c r="G81" s="30">
        <f t="shared" si="9"/>
        <v>2</v>
      </c>
      <c r="H81" s="30">
        <f t="shared" si="9"/>
        <v>1036</v>
      </c>
      <c r="I81" s="30">
        <f t="shared" si="9"/>
        <v>58</v>
      </c>
      <c r="J81" s="30">
        <f t="shared" si="9"/>
        <v>245</v>
      </c>
      <c r="K81" s="31">
        <f t="shared" si="9"/>
        <v>10</v>
      </c>
      <c r="L81" s="32">
        <f t="shared" si="9"/>
        <v>1038</v>
      </c>
      <c r="M81" s="31">
        <f t="shared" si="9"/>
        <v>1005</v>
      </c>
    </row>
    <row r="84" ht="12.75">
      <c r="A84"/>
    </row>
  </sheetData>
  <sheetProtection/>
  <mergeCells count="13">
    <mergeCell ref="C70:K70"/>
    <mergeCell ref="L70:M70"/>
    <mergeCell ref="C38:K38"/>
    <mergeCell ref="L38:M38"/>
    <mergeCell ref="C22:K22"/>
    <mergeCell ref="L22:M22"/>
    <mergeCell ref="A1:M1"/>
    <mergeCell ref="A2:M2"/>
    <mergeCell ref="A3:M3"/>
    <mergeCell ref="C6:K6"/>
    <mergeCell ref="L6:M6"/>
    <mergeCell ref="C54:K54"/>
    <mergeCell ref="L54:M54"/>
  </mergeCells>
  <printOptions/>
  <pageMargins left="0.7" right="0.7" top="0.75" bottom="0.75" header="0.3" footer="0.3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Illinios at Urbana-Champaign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UIUC</dc:creator>
  <cp:keywords/>
  <dc:description/>
  <cp:lastModifiedBy>Smith, Kristopher</cp:lastModifiedBy>
  <cp:lastPrinted>2018-09-19T15:57:14Z</cp:lastPrinted>
  <dcterms:created xsi:type="dcterms:W3CDTF">2007-06-06T16:44:03Z</dcterms:created>
  <dcterms:modified xsi:type="dcterms:W3CDTF">2018-09-19T16:18:28Z</dcterms:modified>
  <cp:category/>
  <cp:version/>
  <cp:contentType/>
  <cp:contentStatus/>
</cp:coreProperties>
</file>