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560" activeTab="1"/>
  </bookViews>
  <sheets>
    <sheet name="Percent" sheetId="1" r:id="rId1"/>
    <sheet name="Number" sheetId="2" r:id="rId2"/>
  </sheets>
  <definedNames/>
  <calcPr fullCalcOnLoad="1"/>
</workbook>
</file>

<file path=xl/sharedStrings.xml><?xml version="1.0" encoding="utf-8"?>
<sst xmlns="http://schemas.openxmlformats.org/spreadsheetml/2006/main" count="188" uniqueCount="33">
  <si>
    <t>Gender</t>
  </si>
  <si>
    <t>Total</t>
  </si>
  <si>
    <t>Education</t>
  </si>
  <si>
    <t>Engineering</t>
  </si>
  <si>
    <t>Asian</t>
  </si>
  <si>
    <t>Hispanic</t>
  </si>
  <si>
    <t>Unknown</t>
  </si>
  <si>
    <t>All</t>
  </si>
  <si>
    <t>Total Campus</t>
  </si>
  <si>
    <t>ACES</t>
  </si>
  <si>
    <t>Business</t>
  </si>
  <si>
    <t>Aviation</t>
  </si>
  <si>
    <t>FAA</t>
  </si>
  <si>
    <t>LAS</t>
  </si>
  <si>
    <t>Ethnicity</t>
  </si>
  <si>
    <t>Male</t>
  </si>
  <si>
    <t>Female</t>
  </si>
  <si>
    <t>ALS</t>
  </si>
  <si>
    <t>Note:  Cohort includes both two-year and four-year degree-seeking students.</t>
  </si>
  <si>
    <t>White</t>
  </si>
  <si>
    <t>University of Illinois at Urbana-Champaign</t>
  </si>
  <si>
    <t>Original Cohort</t>
  </si>
  <si>
    <t>Graduated:  Any UIUC College</t>
  </si>
  <si>
    <t>Graduated:  Graduating College Same as Entering College</t>
  </si>
  <si>
    <t>Graduated:  Graduating College Different from Entering College</t>
  </si>
  <si>
    <t>Entering College</t>
  </si>
  <si>
    <t>Black</t>
  </si>
  <si>
    <t>Non-Res Alien</t>
  </si>
  <si>
    <t>Amer Ind</t>
  </si>
  <si>
    <t>DGS</t>
  </si>
  <si>
    <t xml:space="preserve">Note:  Cohort includes both two-year and four-year degree-seeking students. </t>
  </si>
  <si>
    <t>Media</t>
  </si>
  <si>
    <t>2009 First-Time, Full-Time Six-Year Graduation Rates by College, Original Race/Ethnicity, and Gender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</si>
</sst>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8" fontId="0" fillId="0" borderId="12" xfId="57" applyNumberFormat="1" applyFont="1" applyBorder="1" applyAlignment="1">
      <alignment horizontal="center"/>
    </xf>
    <xf numFmtId="168" fontId="0" fillId="0" borderId="0" xfId="57" applyNumberFormat="1" applyFont="1" applyBorder="1" applyAlignment="1">
      <alignment horizontal="center"/>
    </xf>
    <xf numFmtId="168" fontId="0" fillId="0" borderId="0" xfId="57" applyNumberFormat="1" applyFont="1" applyBorder="1" applyAlignment="1" quotePrefix="1">
      <alignment horizontal="center"/>
    </xf>
    <xf numFmtId="168" fontId="0" fillId="0" borderId="11" xfId="57" applyNumberFormat="1" applyFont="1" applyBorder="1" applyAlignment="1">
      <alignment horizontal="center"/>
    </xf>
    <xf numFmtId="168" fontId="0" fillId="0" borderId="10" xfId="57" applyNumberFormat="1" applyFont="1" applyBorder="1" applyAlignment="1">
      <alignment horizontal="center"/>
    </xf>
    <xf numFmtId="168" fontId="0" fillId="0" borderId="0" xfId="57" applyNumberFormat="1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2" fillId="34" borderId="14" xfId="57" applyNumberFormat="1" applyFont="1" applyFill="1" applyBorder="1" applyAlignment="1">
      <alignment horizontal="center"/>
    </xf>
    <xf numFmtId="168" fontId="2" fillId="34" borderId="15" xfId="57" applyNumberFormat="1" applyFont="1" applyFill="1" applyBorder="1" applyAlignment="1">
      <alignment horizontal="center"/>
    </xf>
    <xf numFmtId="168" fontId="2" fillId="34" borderId="16" xfId="57" applyNumberFormat="1" applyFont="1" applyFill="1" applyBorder="1" applyAlignment="1">
      <alignment horizontal="center"/>
    </xf>
    <xf numFmtId="168" fontId="2" fillId="34" borderId="17" xfId="57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33" borderId="13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12" xfId="57" applyNumberFormat="1" applyFont="1" applyBorder="1" applyAlignment="1">
      <alignment horizontal="center"/>
    </xf>
    <xf numFmtId="3" fontId="0" fillId="0" borderId="0" xfId="57" applyNumberFormat="1" applyFont="1" applyBorder="1" applyAlignment="1">
      <alignment horizontal="center"/>
    </xf>
    <xf numFmtId="3" fontId="0" fillId="0" borderId="0" xfId="57" applyNumberFormat="1" applyFont="1" applyBorder="1" applyAlignment="1" quotePrefix="1">
      <alignment horizontal="center"/>
    </xf>
    <xf numFmtId="3" fontId="0" fillId="0" borderId="11" xfId="57" applyNumberFormat="1" applyFont="1" applyBorder="1" applyAlignment="1">
      <alignment horizontal="center"/>
    </xf>
    <xf numFmtId="3" fontId="0" fillId="0" borderId="10" xfId="57" applyNumberFormat="1" applyFont="1" applyBorder="1" applyAlignment="1">
      <alignment horizontal="center"/>
    </xf>
    <xf numFmtId="3" fontId="0" fillId="0" borderId="0" xfId="57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4" borderId="14" xfId="57" applyNumberFormat="1" applyFont="1" applyFill="1" applyBorder="1" applyAlignment="1">
      <alignment horizontal="center"/>
    </xf>
    <xf numFmtId="3" fontId="2" fillId="34" borderId="15" xfId="57" applyNumberFormat="1" applyFont="1" applyFill="1" applyBorder="1" applyAlignment="1">
      <alignment horizontal="center"/>
    </xf>
    <xf numFmtId="3" fontId="2" fillId="34" borderId="16" xfId="57" applyNumberFormat="1" applyFont="1" applyFill="1" applyBorder="1" applyAlignment="1">
      <alignment horizontal="center"/>
    </xf>
    <xf numFmtId="3" fontId="2" fillId="34" borderId="17" xfId="57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wrapText="1"/>
    </xf>
    <xf numFmtId="3" fontId="0" fillId="0" borderId="0" xfId="57" applyNumberFormat="1" applyFont="1" applyBorder="1" applyAlignment="1">
      <alignment horizontal="center"/>
    </xf>
    <xf numFmtId="3" fontId="0" fillId="0" borderId="11" xfId="57" applyNumberFormat="1" applyFont="1" applyBorder="1" applyAlignment="1">
      <alignment horizontal="center"/>
    </xf>
    <xf numFmtId="3" fontId="0" fillId="0" borderId="10" xfId="57" applyNumberFormat="1" applyFont="1" applyBorder="1" applyAlignment="1">
      <alignment horizontal="center"/>
    </xf>
    <xf numFmtId="3" fontId="0" fillId="0" borderId="12" xfId="57" applyNumberFormat="1" applyFont="1" applyBorder="1" applyAlignment="1">
      <alignment horizontal="center"/>
    </xf>
    <xf numFmtId="168" fontId="0" fillId="0" borderId="12" xfId="57" applyNumberFormat="1" applyFont="1" applyBorder="1" applyAlignment="1">
      <alignment horizontal="center"/>
    </xf>
    <xf numFmtId="168" fontId="0" fillId="0" borderId="0" xfId="57" applyNumberFormat="1" applyFont="1" applyBorder="1" applyAlignment="1">
      <alignment horizontal="center"/>
    </xf>
    <xf numFmtId="168" fontId="0" fillId="0" borderId="11" xfId="57" applyNumberFormat="1" applyFont="1" applyBorder="1" applyAlignment="1">
      <alignment horizontal="center"/>
    </xf>
    <xf numFmtId="168" fontId="0" fillId="0" borderId="10" xfId="57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57" applyNumberFormat="1" applyFont="1" applyAlignment="1">
      <alignment/>
    </xf>
    <xf numFmtId="0" fontId="4" fillId="0" borderId="0" xfId="0" applyFont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36" borderId="19" xfId="0" applyNumberFormat="1" applyFont="1" applyFill="1" applyBorder="1" applyAlignment="1">
      <alignment horizontal="center"/>
    </xf>
    <xf numFmtId="3" fontId="2" fillId="36" borderId="20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  <xf numFmtId="3" fontId="2" fillId="37" borderId="19" xfId="0" applyNumberFormat="1" applyFont="1" applyFill="1" applyBorder="1" applyAlignment="1">
      <alignment horizontal="center"/>
    </xf>
    <xf numFmtId="3" fontId="2" fillId="37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4.421875" style="0" bestFit="1" customWidth="1"/>
    <col min="2" max="2" width="12.421875" style="0" bestFit="1" customWidth="1"/>
    <col min="5" max="5" width="10.421875" style="0" bestFit="1" customWidth="1"/>
    <col min="6" max="6" width="10.00390625" style="0" bestFit="1" customWidth="1"/>
    <col min="8" max="8" width="10.8515625" style="0" bestFit="1" customWidth="1"/>
    <col min="9" max="9" width="10.421875" style="0" bestFit="1" customWidth="1"/>
    <col min="16" max="16" width="9.57421875" style="0" bestFit="1" customWidth="1"/>
  </cols>
  <sheetData>
    <row r="1" spans="1:11" ht="15.7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2.75">
      <c r="A4" s="35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3.5" thickBot="1">
      <c r="A5" s="35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3.5" thickBot="1">
      <c r="A6" s="39" t="s">
        <v>25</v>
      </c>
      <c r="B6" s="5" t="s">
        <v>1</v>
      </c>
      <c r="C6" s="53" t="s">
        <v>14</v>
      </c>
      <c r="D6" s="54"/>
      <c r="E6" s="54"/>
      <c r="F6" s="54"/>
      <c r="G6" s="54"/>
      <c r="H6" s="54"/>
      <c r="I6" s="55"/>
      <c r="J6" s="56" t="s">
        <v>0</v>
      </c>
      <c r="K6" s="57"/>
    </row>
    <row r="7" spans="1:11" ht="25.5">
      <c r="A7" s="36"/>
      <c r="B7" s="4" t="s">
        <v>7</v>
      </c>
      <c r="C7" s="2" t="s">
        <v>26</v>
      </c>
      <c r="D7" s="2" t="s">
        <v>4</v>
      </c>
      <c r="E7" s="2" t="s">
        <v>19</v>
      </c>
      <c r="F7" s="41" t="s">
        <v>27</v>
      </c>
      <c r="G7" s="2" t="s">
        <v>5</v>
      </c>
      <c r="H7" s="2" t="s">
        <v>28</v>
      </c>
      <c r="I7" s="3" t="s">
        <v>6</v>
      </c>
      <c r="J7" s="1" t="s">
        <v>15</v>
      </c>
      <c r="K7" s="3" t="s">
        <v>16</v>
      </c>
    </row>
    <row r="8" spans="1:11" ht="12.75">
      <c r="A8" s="37" t="s">
        <v>9</v>
      </c>
      <c r="B8" s="6">
        <f>IF(Number!B8&gt;0,Number!B25/Number!B8,"n/a")</f>
        <v>0.8821138211382114</v>
      </c>
      <c r="C8" s="7">
        <f>IF(Number!C8&gt;0,Number!C25/Number!C8,"n/a")</f>
        <v>0.7</v>
      </c>
      <c r="D8" s="7">
        <f>IF(Number!D8&gt;0,Number!D25/Number!D8,"n/a")</f>
        <v>0.8387096774193549</v>
      </c>
      <c r="E8" s="7">
        <f>IF(Number!E8&gt;0,Number!E25/Number!E8,"n/a")</f>
        <v>0.9124293785310734</v>
      </c>
      <c r="F8" s="8">
        <f>IF(Number!F8&gt;0,Number!F25/Number!F8,"n/a")</f>
        <v>0.8431372549019608</v>
      </c>
      <c r="G8" s="7">
        <f>IF(Number!G8&gt;0,Number!G25/Number!G8,"n/a")</f>
        <v>0.7142857142857143</v>
      </c>
      <c r="H8" s="7">
        <f>IF(Number!H8&gt;0,Number!H25/Number!H8,"n/a")</f>
        <v>1</v>
      </c>
      <c r="I8" s="9">
        <f>IF(Number!I8&gt;0,Number!I25/Number!I8,"n/a")</f>
        <v>0.8461538461538461</v>
      </c>
      <c r="J8" s="10">
        <f>IF(Number!J8&gt;0,Number!J25/Number!J8,"n/a")</f>
        <v>0.8719211822660099</v>
      </c>
      <c r="K8" s="9">
        <f>IF(Number!K8&gt;0,Number!K25/Number!K8,"n/a")</f>
        <v>0.889273356401384</v>
      </c>
    </row>
    <row r="9" spans="1:11" ht="12.75">
      <c r="A9" s="37" t="s">
        <v>17</v>
      </c>
      <c r="B9" s="6">
        <f>IF(Number!B9&gt;0,Number!B26/Number!B9,"n/a")</f>
        <v>0.8454545454545455</v>
      </c>
      <c r="C9" s="7">
        <f>IF(Number!C9&gt;0,Number!C26/Number!C9,"n/a")</f>
        <v>0.8235294117647058</v>
      </c>
      <c r="D9" s="11">
        <f>IF(Number!D9&gt;0,Number!D26/Number!D9,"n/a")</f>
        <v>1</v>
      </c>
      <c r="E9" s="11">
        <f>IF(Number!E9&gt;0,Number!E26/Number!E9,"n/a")</f>
        <v>0.8545454545454545</v>
      </c>
      <c r="F9" s="7">
        <f>IF(Number!F9&gt;0,Number!F26/Number!F9,"n/a")</f>
        <v>0.5</v>
      </c>
      <c r="G9" s="11">
        <f>IF(Number!G9&gt;0,Number!G26/Number!G9,"n/a")</f>
        <v>0.8</v>
      </c>
      <c r="H9" s="7">
        <f>IF(Number!H9&gt;0,Number!H26/Number!H9,"n/a")</f>
        <v>1</v>
      </c>
      <c r="I9" s="9">
        <f>IF(Number!I9&gt;0,Number!I26/Number!I9,"n/a")</f>
        <v>0.8333333333333334</v>
      </c>
      <c r="J9" s="10">
        <f>IF(Number!J9&gt;0,Number!J26/Number!J9,"n/a")</f>
        <v>0.84</v>
      </c>
      <c r="K9" s="9">
        <f>IF(Number!K9&gt;0,Number!K26/Number!K9,"n/a")</f>
        <v>0.8482758620689655</v>
      </c>
    </row>
    <row r="10" spans="1:11" ht="12.75">
      <c r="A10" s="37" t="s">
        <v>11</v>
      </c>
      <c r="B10" s="6">
        <f>IF(Number!B10&gt;0,Number!B27/Number!B10,"n/a")</f>
        <v>0.8275862068965517</v>
      </c>
      <c r="C10" s="7" t="str">
        <f>IF(Number!C10&gt;0,Number!C27/Number!C10,"n/a")</f>
        <v>n/a</v>
      </c>
      <c r="D10" s="7">
        <f>IF(Number!D10&gt;0,Number!D27/Number!D10,"n/a")</f>
        <v>0.8</v>
      </c>
      <c r="E10" s="7">
        <f>IF(Number!E10&gt;0,Number!E27/Number!E10,"n/a")</f>
        <v>0.6</v>
      </c>
      <c r="F10" s="7">
        <f>IF(Number!F10&gt;0,Number!F27/Number!F10,"n/a")</f>
        <v>0</v>
      </c>
      <c r="G10" s="7">
        <f>IF(Number!G10&gt;0,Number!G27/Number!G10,"n/a")</f>
        <v>0.6666666666666666</v>
      </c>
      <c r="H10" s="7" t="str">
        <f>IF(Number!H10&gt;0,Number!H27/Number!H10,"n/a")</f>
        <v>n/a</v>
      </c>
      <c r="I10" s="9" t="str">
        <f>IF(Number!I10&gt;0,Number!I27/Number!I10,"n/a")</f>
        <v>n/a</v>
      </c>
      <c r="J10" s="10">
        <f>IF(Number!J10&gt;0,Number!J27/Number!J10,"n/a")</f>
        <v>0.8076923076923077</v>
      </c>
      <c r="K10" s="9">
        <f>IF(Number!K10&gt;0,Number!K27/Number!K10,"n/a")</f>
        <v>1</v>
      </c>
    </row>
    <row r="11" spans="1:11" ht="12.75">
      <c r="A11" s="37" t="s">
        <v>10</v>
      </c>
      <c r="B11" s="6">
        <f>IF(Number!B11&gt;0,Number!B28/Number!B11,"n/a")</f>
        <v>0.9372759856630825</v>
      </c>
      <c r="C11" s="7">
        <f>IF(Number!C11&gt;0,Number!C28/Number!C11,"n/a")</f>
        <v>0.8214285714285714</v>
      </c>
      <c r="D11" s="7">
        <f>IF(Number!D11&gt;0,Number!D28/Number!D11,"n/a")</f>
        <v>0.9540229885057471</v>
      </c>
      <c r="E11" s="7">
        <f>IF(Number!E11&gt;0,Number!E28/Number!E11,"n/a")</f>
        <v>0.9565217391304348</v>
      </c>
      <c r="F11" s="7">
        <f>IF(Number!F11&gt;0,Number!F28/Number!F11,"n/a")</f>
        <v>0.8846153846153846</v>
      </c>
      <c r="G11" s="7">
        <f>IF(Number!G11&gt;0,Number!G28/Number!G11,"n/a")</f>
        <v>0.8857142857142857</v>
      </c>
      <c r="H11" s="7" t="str">
        <f>IF(Number!H11&gt;0,Number!H28/Number!H11,"n/a")</f>
        <v>n/a</v>
      </c>
      <c r="I11" s="9">
        <f>IF(Number!I11&gt;0,Number!I28/Number!I11,"n/a")</f>
        <v>0.9090909090909091</v>
      </c>
      <c r="J11" s="10">
        <f>IF(Number!J11&gt;0,Number!J28/Number!J11,"n/a")</f>
        <v>0.9271523178807947</v>
      </c>
      <c r="K11" s="9">
        <f>IF(Number!K11&gt;0,Number!K28/Number!K11,"n/a")</f>
        <v>0.94921875</v>
      </c>
    </row>
    <row r="12" spans="1:11" ht="12.75">
      <c r="A12" s="37" t="s">
        <v>2</v>
      </c>
      <c r="B12" s="6">
        <f>IF(Number!B12&gt;0,Number!B29/Number!B12,"n/a")</f>
        <v>0.906832298136646</v>
      </c>
      <c r="C12" s="7">
        <f>IF(Number!C12&gt;0,Number!C29/Number!C12,"n/a")</f>
        <v>1</v>
      </c>
      <c r="D12" s="7">
        <f>IF(Number!D12&gt;0,Number!D29/Number!D12,"n/a")</f>
        <v>1</v>
      </c>
      <c r="E12" s="7">
        <f>IF(Number!E12&gt;0,Number!E29/Number!E12,"n/a")</f>
        <v>0.9037037037037037</v>
      </c>
      <c r="F12" s="7">
        <f>IF(Number!F12&gt;0,Number!F29/Number!F12,"n/a")</f>
        <v>1</v>
      </c>
      <c r="G12" s="7">
        <f>IF(Number!G12&gt;0,Number!G29/Number!G12,"n/a")</f>
        <v>0.875</v>
      </c>
      <c r="H12" s="8" t="str">
        <f>IF(Number!H12&gt;0,Number!H29/Number!H12,"n/a")</f>
        <v>n/a</v>
      </c>
      <c r="I12" s="8">
        <f>IF(Number!I12&gt;0,Number!I29/Number!I12,"n/a")</f>
        <v>0.5</v>
      </c>
      <c r="J12" s="10">
        <f>IF(Number!J12&gt;0,Number!J29/Number!J12,"n/a")</f>
        <v>1</v>
      </c>
      <c r="K12" s="9">
        <f>IF(Number!K12&gt;0,Number!K29/Number!K12,"n/a")</f>
        <v>0.9006622516556292</v>
      </c>
    </row>
    <row r="13" spans="1:11" ht="12.75">
      <c r="A13" s="37" t="s">
        <v>3</v>
      </c>
      <c r="B13" s="6">
        <f>IF(Number!B13&gt;0,Number!B30/Number!B13,"n/a")</f>
        <v>0.8209969788519638</v>
      </c>
      <c r="C13" s="7">
        <f>IF(Number!C13&gt;0,Number!C30/Number!C13,"n/a")</f>
        <v>0.8333333333333334</v>
      </c>
      <c r="D13" s="7">
        <f>IF(Number!D13&gt;0,Number!D30/Number!D13,"n/a")</f>
        <v>0.8246445497630331</v>
      </c>
      <c r="E13" s="7">
        <f>IF(Number!E13&gt;0,Number!E30/Number!E13,"n/a")</f>
        <v>0.8429530201342282</v>
      </c>
      <c r="F13" s="7">
        <f>IF(Number!F13&gt;0,Number!F30/Number!F13,"n/a")</f>
        <v>0.75</v>
      </c>
      <c r="G13" s="7">
        <f>IF(Number!G13&gt;0,Number!G30/Number!G13,"n/a")</f>
        <v>0.7741935483870968</v>
      </c>
      <c r="H13" s="12">
        <f>IF(Number!H13&gt;0,Number!H30/Number!H13,"n/a")</f>
        <v>1</v>
      </c>
      <c r="I13" s="9">
        <f>IF(Number!I13&gt;0,Number!I30/Number!I13,"n/a")</f>
        <v>0.9142857142857143</v>
      </c>
      <c r="J13" s="10">
        <f>IF(Number!J13&gt;0,Number!J30/Number!J13,"n/a")</f>
        <v>0.8063636363636364</v>
      </c>
      <c r="K13" s="9">
        <f>IF(Number!K13&gt;0,Number!K30/Number!K13,"n/a")</f>
        <v>0.8928571428571429</v>
      </c>
    </row>
    <row r="14" spans="1:16" ht="12.75">
      <c r="A14" s="37" t="s">
        <v>12</v>
      </c>
      <c r="B14" s="6">
        <f>IF(Number!B14&gt;0,Number!B31/Number!B14,"n/a")</f>
        <v>0.8555555555555555</v>
      </c>
      <c r="C14" s="7">
        <f>IF(Number!C14&gt;0,Number!C31/Number!C14,"n/a")</f>
        <v>0.65</v>
      </c>
      <c r="D14" s="7">
        <f>IF(Number!D14&gt;0,Number!D31/Number!D14,"n/a")</f>
        <v>0.8857142857142857</v>
      </c>
      <c r="E14" s="7">
        <f>IF(Number!E14&gt;0,Number!E31/Number!E14,"n/a")</f>
        <v>0.8875502008032129</v>
      </c>
      <c r="F14" s="7">
        <f>IF(Number!F14&gt;0,Number!F31/Number!F14,"n/a")</f>
        <v>0.8</v>
      </c>
      <c r="G14" s="7">
        <f>IF(Number!G14&gt;0,Number!G31/Number!G14,"n/a")</f>
        <v>0.7391304347826086</v>
      </c>
      <c r="H14" s="7">
        <f>IF(Number!H14&gt;0,Number!H31/Number!H14,"n/a")</f>
        <v>1</v>
      </c>
      <c r="I14" s="9">
        <f>IF(Number!I14&gt;0,Number!I31/Number!I14,"n/a")</f>
        <v>0.7142857142857143</v>
      </c>
      <c r="J14" s="10">
        <f>IF(Number!J14&gt;0,Number!J31/Number!J14,"n/a")</f>
        <v>0.8128654970760234</v>
      </c>
      <c r="K14" s="9">
        <f>IF(Number!K14&gt;0,Number!K31/Number!K14,"n/a")</f>
        <v>0.8941798941798942</v>
      </c>
      <c r="P14" s="51"/>
    </row>
    <row r="15" spans="1:16" ht="12.75">
      <c r="A15" s="37" t="s">
        <v>13</v>
      </c>
      <c r="B15" s="46">
        <f>IF(Number!B15&gt;0,Number!B32/Number!B15,"n/a")</f>
        <v>0.8501006036217303</v>
      </c>
      <c r="C15" s="47">
        <f>IF(Number!C15&gt;0,Number!C32/Number!C15,"n/a")</f>
        <v>0.695906432748538</v>
      </c>
      <c r="D15" s="47">
        <f>IF(Number!D15&gt;0,Number!D32/Number!D15,"n/a")</f>
        <v>0.8862973760932945</v>
      </c>
      <c r="E15" s="47">
        <f>IF(Number!E15&gt;0,Number!E32/Number!E15,"n/a")</f>
        <v>0.8742911153119093</v>
      </c>
      <c r="F15" s="47">
        <f>IF(Number!F15&gt;0,Number!F32/Number!F15,"n/a")</f>
        <v>0.7804878048780488</v>
      </c>
      <c r="G15" s="47">
        <f>IF(Number!G15&gt;0,Number!G32/Number!G15,"n/a")</f>
        <v>0.8591549295774648</v>
      </c>
      <c r="H15" s="47">
        <f>IF(Number!H15&gt;0,Number!H32/Number!H15,"n/a")</f>
        <v>0.8333333333333334</v>
      </c>
      <c r="I15" s="48">
        <f>IF(Number!I15&gt;0,Number!I32/Number!I15,"n/a")</f>
        <v>0.873015873015873</v>
      </c>
      <c r="J15" s="49">
        <f>IF(Number!J15&gt;0,Number!J32/Number!J15,"n/a")</f>
        <v>0.8034883720930233</v>
      </c>
      <c r="K15" s="48">
        <f>IF(Number!K15&gt;0,Number!K32/Number!K15,"n/a")</f>
        <v>0.8856382978723404</v>
      </c>
      <c r="P15" s="51"/>
    </row>
    <row r="16" spans="1:16" ht="12.75">
      <c r="A16" s="37" t="s">
        <v>31</v>
      </c>
      <c r="B16" s="46">
        <f>IF(Number!B16&gt;0,Number!B33/Number!B16,"n/a")</f>
        <v>0.9076923076923077</v>
      </c>
      <c r="C16" s="47">
        <f>IF(Number!C16&gt;0,Number!C33/Number!C16,"n/a")</f>
        <v>1</v>
      </c>
      <c r="D16" s="47">
        <f>IF(Number!D16&gt;0,Number!D33/Number!D16,"n/a")</f>
        <v>1</v>
      </c>
      <c r="E16" s="47">
        <f>IF(Number!E16&gt;0,Number!E33/Number!E16,"n/a")</f>
        <v>0.8947368421052632</v>
      </c>
      <c r="F16" s="47">
        <f>IF(Number!F16&gt;0,Number!F33/Number!F16,"n/a")</f>
        <v>0.9</v>
      </c>
      <c r="G16" s="47">
        <f>IF(Number!G16&gt;0,Number!G33/Number!G16,"n/a")</f>
        <v>1</v>
      </c>
      <c r="H16" s="47">
        <f>IF(Number!H16&gt;0,Number!H33/Number!H16,"n/a")</f>
        <v>1</v>
      </c>
      <c r="I16" s="48">
        <f>IF(Number!I16&gt;0,Number!I33/Number!I16,"n/a")</f>
        <v>0.8</v>
      </c>
      <c r="J16" s="49">
        <f>IF(Number!J16&gt;0,Number!J33/Number!J16,"n/a")</f>
        <v>0.8372093023255814</v>
      </c>
      <c r="K16" s="48">
        <f>IF(Number!K16&gt;0,Number!K33/Number!K16,"n/a")</f>
        <v>0.9425287356321839</v>
      </c>
      <c r="P16" s="51"/>
    </row>
    <row r="17" spans="1:11" ht="12.75">
      <c r="A17" s="37" t="s">
        <v>29</v>
      </c>
      <c r="B17" s="46">
        <f>IF(Number!B17&gt;0,Number!B34/Number!B17,"n/a")</f>
        <v>0.8303206997084548</v>
      </c>
      <c r="C17" s="47">
        <f>IF(Number!C17&gt;0,Number!C34/Number!C17,"n/a")</f>
        <v>0.74</v>
      </c>
      <c r="D17" s="47">
        <f>IF(Number!D17&gt;0,Number!D34/Number!D17,"n/a")</f>
        <v>0.8803827751196173</v>
      </c>
      <c r="E17" s="47">
        <f>IF(Number!E17&gt;0,Number!E34/Number!E17,"n/a")</f>
        <v>0.8404558404558404</v>
      </c>
      <c r="F17" s="47">
        <f>IF(Number!F17&gt;0,Number!F34/Number!F17,"n/a")</f>
        <v>0.8</v>
      </c>
      <c r="G17" s="47">
        <f>IF(Number!G17&gt;0,Number!G34/Number!G17,"n/a")</f>
        <v>0.8028169014084507</v>
      </c>
      <c r="H17" s="47">
        <f>IF(Number!H17&gt;0,Number!H34/Number!H17,"n/a")</f>
        <v>1</v>
      </c>
      <c r="I17" s="48">
        <f>IF(Number!I17&gt;0,Number!I34/Number!I17,"n/a")</f>
        <v>0.8125</v>
      </c>
      <c r="J17" s="49">
        <f>IF(Number!J17&gt;0,Number!J34/Number!J17,"n/a")</f>
        <v>0.7833723653395784</v>
      </c>
      <c r="K17" s="48">
        <f>IF(Number!K17&gt;0,Number!K34/Number!K17,"n/a")</f>
        <v>0.8768873403019745</v>
      </c>
    </row>
    <row r="18" spans="1:11" ht="13.5" thickBot="1">
      <c r="A18" s="38" t="s">
        <v>8</v>
      </c>
      <c r="B18" s="13">
        <f>IF(Number!B18&gt;0,Number!B35/Number!B18,"n/a")</f>
        <v>0.8513687831446181</v>
      </c>
      <c r="C18" s="14">
        <f>IF(Number!C18&gt;0,Number!C35/Number!C18,"n/a")</f>
        <v>0.7344110854503464</v>
      </c>
      <c r="D18" s="14">
        <f>IF(Number!D18&gt;0,Number!D35/Number!D18,"n/a")</f>
        <v>0.8786919831223629</v>
      </c>
      <c r="E18" s="14">
        <f>IF(Number!E18&gt;0,Number!E35/Number!E18,"n/a")</f>
        <v>0.8703484237971083</v>
      </c>
      <c r="F18" s="14">
        <f>IF(Number!F18&gt;0,Number!F35/Number!F18,"n/a")</f>
        <v>0.7835195530726257</v>
      </c>
      <c r="G18" s="14">
        <f>IF(Number!G18&gt;0,Number!G35/Number!G18,"n/a")</f>
        <v>0.8197802197802198</v>
      </c>
      <c r="H18" s="14">
        <f>IF(Number!H18&gt;0,Number!H35/Number!H18,"n/a")</f>
        <v>0.9375</v>
      </c>
      <c r="I18" s="15">
        <f>IF(Number!I18&gt;0,Number!I35/Number!I18,"n/a")</f>
        <v>0.8842105263157894</v>
      </c>
      <c r="J18" s="16">
        <f>IF(Number!J18&gt;0,Number!J35/Number!J18,"n/a")</f>
        <v>0.8158616904500549</v>
      </c>
      <c r="K18" s="15">
        <f>IF(Number!K18&gt;0,Number!K35/Number!K18,"n/a")</f>
        <v>0.8901890189018902</v>
      </c>
    </row>
    <row r="21" ht="12.75">
      <c r="A21" s="35" t="s">
        <v>23</v>
      </c>
    </row>
    <row r="22" ht="13.5" thickBot="1"/>
    <row r="23" spans="1:11" ht="13.5" thickBot="1">
      <c r="A23" s="39" t="s">
        <v>25</v>
      </c>
      <c r="B23" s="5" t="s">
        <v>1</v>
      </c>
      <c r="C23" s="53" t="s">
        <v>14</v>
      </c>
      <c r="D23" s="54"/>
      <c r="E23" s="54"/>
      <c r="F23" s="54"/>
      <c r="G23" s="54"/>
      <c r="H23" s="54"/>
      <c r="I23" s="55"/>
      <c r="J23" s="56" t="s">
        <v>0</v>
      </c>
      <c r="K23" s="57"/>
    </row>
    <row r="24" spans="1:11" ht="25.5">
      <c r="A24" s="36"/>
      <c r="B24" s="4" t="s">
        <v>7</v>
      </c>
      <c r="C24" s="2" t="s">
        <v>26</v>
      </c>
      <c r="D24" s="2" t="s">
        <v>4</v>
      </c>
      <c r="E24" s="2" t="s">
        <v>19</v>
      </c>
      <c r="F24" s="41" t="s">
        <v>27</v>
      </c>
      <c r="G24" s="2" t="s">
        <v>5</v>
      </c>
      <c r="H24" s="2" t="s">
        <v>28</v>
      </c>
      <c r="I24" s="3" t="s">
        <v>6</v>
      </c>
      <c r="J24" s="1" t="s">
        <v>15</v>
      </c>
      <c r="K24" s="3" t="s">
        <v>16</v>
      </c>
    </row>
    <row r="25" spans="1:11" ht="12.75">
      <c r="A25" s="37" t="s">
        <v>9</v>
      </c>
      <c r="B25" s="6">
        <f>IF(Number!B8&gt;0,Number!B42/Number!B8,"n/a")</f>
        <v>0.5934959349593496</v>
      </c>
      <c r="C25" s="7">
        <f>IF(Number!C8&gt;0,Number!C42/Number!C8,"n/a")</f>
        <v>0.6</v>
      </c>
      <c r="D25" s="7">
        <f>IF(Number!D8&gt;0,Number!D42/Number!D8,"n/a")</f>
        <v>0.5161290322580645</v>
      </c>
      <c r="E25" s="7">
        <f>IF(Number!E8&gt;0,Number!E42/Number!E8,"n/a")</f>
        <v>0.6129943502824858</v>
      </c>
      <c r="F25" s="8">
        <f>IF(Number!F8&gt;0,Number!F42/Number!F8,"n/a")</f>
        <v>0.47058823529411764</v>
      </c>
      <c r="G25" s="7">
        <f>IF(Number!G8&gt;0,Number!G42/Number!G8,"n/a")</f>
        <v>0.5714285714285714</v>
      </c>
      <c r="H25" s="7">
        <f>IF(Number!H8&gt;0,Number!H42/Number!H8,"n/a")</f>
        <v>1</v>
      </c>
      <c r="I25" s="9">
        <f>IF(Number!I8&gt;0,Number!I42/Number!I8,"n/a")</f>
        <v>0.6923076923076923</v>
      </c>
      <c r="J25" s="10">
        <f>IF(Number!J8&gt;0,Number!J42/Number!J8,"n/a")</f>
        <v>0.5812807881773399</v>
      </c>
      <c r="K25" s="9">
        <f>IF(Number!K8&gt;0,Number!K42/Number!K8,"n/a")</f>
        <v>0.6020761245674741</v>
      </c>
    </row>
    <row r="26" spans="1:11" ht="12.75">
      <c r="A26" s="37" t="s">
        <v>17</v>
      </c>
      <c r="B26" s="6">
        <f>IF(Number!B9&gt;0,Number!B43/Number!B9,"n/a")</f>
        <v>0.759090909090909</v>
      </c>
      <c r="C26" s="7">
        <f>IF(Number!C9&gt;0,Number!C43/Number!C9,"n/a")</f>
        <v>0.8235294117647058</v>
      </c>
      <c r="D26" s="11">
        <f>IF(Number!D9&gt;0,Number!D43/Number!D9,"n/a")</f>
        <v>0.9166666666666666</v>
      </c>
      <c r="E26" s="11">
        <f>IF(Number!E9&gt;0,Number!E43/Number!E9,"n/a")</f>
        <v>0.7636363636363637</v>
      </c>
      <c r="F26" s="7">
        <f>IF(Number!F9&gt;0,Number!F43/Number!F9,"n/a")</f>
        <v>0.375</v>
      </c>
      <c r="G26" s="11">
        <f>IF(Number!G9&gt;0,Number!G43/Number!G9,"n/a")</f>
        <v>0.6</v>
      </c>
      <c r="H26" s="7">
        <f>IF(Number!H9&gt;0,Number!H43/Number!H9,"n/a")</f>
        <v>1</v>
      </c>
      <c r="I26" s="9">
        <f>IF(Number!I9&gt;0,Number!I43/Number!I9,"n/a")</f>
        <v>0.8333333333333334</v>
      </c>
      <c r="J26" s="10">
        <f>IF(Number!J9&gt;0,Number!J43/Number!J9,"n/a")</f>
        <v>0.6933333333333334</v>
      </c>
      <c r="K26" s="9">
        <f>IF(Number!K9&gt;0,Number!K43/Number!K9,"n/a")</f>
        <v>0.7931034482758621</v>
      </c>
    </row>
    <row r="27" spans="1:11" ht="12.75">
      <c r="A27" s="37" t="s">
        <v>11</v>
      </c>
      <c r="B27" s="6">
        <f>IF(Number!B10&gt;0,Number!B44/Number!B10,"n/a")</f>
        <v>0.2413793103448276</v>
      </c>
      <c r="C27" s="7" t="str">
        <f>IF(Number!C10&gt;0,Number!C44/Number!C10,"n/a")</f>
        <v>n/a</v>
      </c>
      <c r="D27" s="7">
        <f>IF(Number!D10&gt;0,Number!D44/Number!D10,"n/a")</f>
        <v>0</v>
      </c>
      <c r="E27" s="7">
        <f>IF(Number!E10&gt;0,Number!E44/Number!E10,"n/a")</f>
        <v>0</v>
      </c>
      <c r="F27" s="7">
        <f>IF(Number!F10&gt;0,Number!F44/Number!F10,"n/a")</f>
        <v>0</v>
      </c>
      <c r="G27" s="7">
        <f>IF(Number!G10&gt;0,Number!G44/Number!G10,"n/a")</f>
        <v>0.3333333333333333</v>
      </c>
      <c r="H27" s="7" t="str">
        <f>IF(Number!H10&gt;0,Number!H44/Number!H10,"n/a")</f>
        <v>n/a</v>
      </c>
      <c r="I27" s="9" t="str">
        <f>IF(Number!I10&gt;0,Number!I44/Number!I10,"n/a")</f>
        <v>n/a</v>
      </c>
      <c r="J27" s="10">
        <f>IF(Number!J10&gt;0,Number!J44/Number!J10,"n/a")</f>
        <v>0.2692307692307692</v>
      </c>
      <c r="K27" s="9">
        <f>IF(Number!K10&gt;0,Number!K44/Number!K10,"n/a")</f>
        <v>0</v>
      </c>
    </row>
    <row r="28" spans="1:11" ht="12.75">
      <c r="A28" s="37" t="s">
        <v>10</v>
      </c>
      <c r="B28" s="6">
        <f>IF(Number!B11&gt;0,Number!B45/Number!B11,"n/a")</f>
        <v>0.8620071684587813</v>
      </c>
      <c r="C28" s="7">
        <f>IF(Number!C11&gt;0,Number!C45/Number!C11,"n/a")</f>
        <v>0.7142857142857143</v>
      </c>
      <c r="D28" s="7">
        <f>IF(Number!D11&gt;0,Number!D45/Number!D11,"n/a")</f>
        <v>0.8620689655172413</v>
      </c>
      <c r="E28" s="7">
        <f>IF(Number!E11&gt;0,Number!E45/Number!E11,"n/a")</f>
        <v>0.8869565217391304</v>
      </c>
      <c r="F28" s="7">
        <f>IF(Number!F11&gt;0,Number!F45/Number!F11,"n/a")</f>
        <v>0.8846153846153846</v>
      </c>
      <c r="G28" s="7">
        <f>IF(Number!G11&gt;0,Number!G45/Number!G11,"n/a")</f>
        <v>0.7428571428571429</v>
      </c>
      <c r="H28" s="7" t="str">
        <f>IF(Number!H11&gt;0,Number!H45/Number!H11,"n/a")</f>
        <v>n/a</v>
      </c>
      <c r="I28" s="9">
        <f>IF(Number!I11&gt;0,Number!I45/Number!I11,"n/a")</f>
        <v>0.7272727272727273</v>
      </c>
      <c r="J28" s="10">
        <f>IF(Number!J11&gt;0,Number!J45/Number!J11,"n/a")</f>
        <v>0.8774834437086093</v>
      </c>
      <c r="K28" s="9">
        <f>IF(Number!K11&gt;0,Number!K45/Number!K11,"n/a")</f>
        <v>0.84375</v>
      </c>
    </row>
    <row r="29" spans="1:11" ht="12.75">
      <c r="A29" s="37" t="s">
        <v>2</v>
      </c>
      <c r="B29" s="6">
        <f>IF(Number!B12&gt;0,Number!B46/Number!B12,"n/a")</f>
        <v>0.6273291925465838</v>
      </c>
      <c r="C29" s="7">
        <f>IF(Number!C12&gt;0,Number!C46/Number!C12,"n/a")</f>
        <v>0.5</v>
      </c>
      <c r="D29" s="7">
        <f>IF(Number!D12&gt;0,Number!D46/Number!D12,"n/a")</f>
        <v>0.7</v>
      </c>
      <c r="E29" s="7">
        <f>IF(Number!E12&gt;0,Number!E46/Number!E12,"n/a")</f>
        <v>0.6370370370370371</v>
      </c>
      <c r="F29" s="7">
        <f>IF(Number!F12&gt;0,Number!F46/Number!F12,"n/a")</f>
        <v>0.5</v>
      </c>
      <c r="G29" s="7">
        <f>IF(Number!G12&gt;0,Number!G46/Number!G12,"n/a")</f>
        <v>0.625</v>
      </c>
      <c r="H29" s="7" t="str">
        <f>IF(Number!H12&gt;0,Number!H46/Number!H12,"n/a")</f>
        <v>n/a</v>
      </c>
      <c r="I29" s="8">
        <f>IF(Number!I12&gt;0,Number!I46/Number!I12,"n/a")</f>
        <v>0</v>
      </c>
      <c r="J29" s="10">
        <f>IF(Number!J12&gt;0,Number!J46/Number!J12,"n/a")</f>
        <v>0.6</v>
      </c>
      <c r="K29" s="9">
        <f>IF(Number!K12&gt;0,Number!K46/Number!K12,"n/a")</f>
        <v>0.6291390728476821</v>
      </c>
    </row>
    <row r="30" spans="1:11" ht="12.75">
      <c r="A30" s="37" t="s">
        <v>3</v>
      </c>
      <c r="B30" s="6">
        <f>IF(Number!B13&gt;0,Number!B47/Number!B13,"n/a")</f>
        <v>0.7190332326283988</v>
      </c>
      <c r="C30" s="7">
        <f>IF(Number!C13&gt;0,Number!C47/Number!C13,"n/a")</f>
        <v>0.8333333333333334</v>
      </c>
      <c r="D30" s="7">
        <f>IF(Number!D13&gt;0,Number!D47/Number!D13,"n/a")</f>
        <v>0.7109004739336493</v>
      </c>
      <c r="E30" s="7">
        <f>IF(Number!E13&gt;0,Number!E47/Number!E13,"n/a")</f>
        <v>0.7221476510067114</v>
      </c>
      <c r="F30" s="7">
        <f>IF(Number!F13&gt;0,Number!F47/Number!F13,"n/a")</f>
        <v>0.7103174603174603</v>
      </c>
      <c r="G30" s="7">
        <f>IF(Number!G13&gt;0,Number!G47/Number!G13,"n/a")</f>
        <v>0.6451612903225806</v>
      </c>
      <c r="H30" s="11">
        <f>IF(Number!H13&gt;0,Number!H47/Number!H13,"n/a")</f>
        <v>1</v>
      </c>
      <c r="I30" s="9">
        <f>IF(Number!I13&gt;0,Number!I47/Number!I13,"n/a")</f>
        <v>0.8285714285714286</v>
      </c>
      <c r="J30" s="10">
        <f>IF(Number!J13&gt;0,Number!J47/Number!J13,"n/a")</f>
        <v>0.7145454545454546</v>
      </c>
      <c r="K30" s="9">
        <f>IF(Number!K13&gt;0,Number!K47/Number!K13,"n/a")</f>
        <v>0.7410714285714286</v>
      </c>
    </row>
    <row r="31" spans="1:11" ht="12.75">
      <c r="A31" s="37" t="s">
        <v>12</v>
      </c>
      <c r="B31" s="6">
        <f>IF(Number!B14&gt;0,Number!B48/Number!B14,"n/a")</f>
        <v>0.7194444444444444</v>
      </c>
      <c r="C31" s="7">
        <f>IF(Number!C14&gt;0,Number!C48/Number!C14,"n/a")</f>
        <v>0.55</v>
      </c>
      <c r="D31" s="7">
        <f>IF(Number!D14&gt;0,Number!D48/Number!D14,"n/a")</f>
        <v>0.7142857142857143</v>
      </c>
      <c r="E31" s="7">
        <f>IF(Number!E14&gt;0,Number!E48/Number!E14,"n/a")</f>
        <v>0.7429718875502008</v>
      </c>
      <c r="F31" s="7">
        <f>IF(Number!F14&gt;0,Number!F48/Number!F14,"n/a")</f>
        <v>0.76</v>
      </c>
      <c r="G31" s="7">
        <f>IF(Number!G14&gt;0,Number!G48/Number!G14,"n/a")</f>
        <v>0.6521739130434783</v>
      </c>
      <c r="H31" s="11">
        <f>IF(Number!H14&gt;0,Number!H48/Number!H14,"n/a")</f>
        <v>0</v>
      </c>
      <c r="I31" s="9">
        <f>IF(Number!I14&gt;0,Number!I48/Number!I14,"n/a")</f>
        <v>0.5714285714285714</v>
      </c>
      <c r="J31" s="10">
        <f>IF(Number!J14&gt;0,Number!J48/Number!J14,"n/a")</f>
        <v>0.6842105263157895</v>
      </c>
      <c r="K31" s="9">
        <f>IF(Number!K14&gt;0,Number!K48/Number!K14,"n/a")</f>
        <v>0.7513227513227513</v>
      </c>
    </row>
    <row r="32" spans="1:11" ht="12.75">
      <c r="A32" s="37" t="s">
        <v>13</v>
      </c>
      <c r="B32" s="46">
        <f>IF(Number!B15&gt;0,Number!B49/Number!B15,"n/a")</f>
        <v>0.6911468812877264</v>
      </c>
      <c r="C32" s="47">
        <f>IF(Number!C15&gt;0,Number!C49/Number!C15,"n/a")</f>
        <v>0.4152046783625731</v>
      </c>
      <c r="D32" s="47">
        <f>IF(Number!D15&gt;0,Number!D49/Number!D15,"n/a")</f>
        <v>0.7580174927113703</v>
      </c>
      <c r="E32" s="47">
        <f>IF(Number!E15&gt;0,Number!E49/Number!E15,"n/a")</f>
        <v>0.7306238185255198</v>
      </c>
      <c r="F32" s="47">
        <f>IF(Number!F15&gt;0,Number!F49/Number!F15,"n/a")</f>
        <v>0.624390243902439</v>
      </c>
      <c r="G32" s="47">
        <f>IF(Number!G15&gt;0,Number!G49/Number!G15,"n/a")</f>
        <v>0.647887323943662</v>
      </c>
      <c r="H32" s="47">
        <f>IF(Number!H15&gt;0,Number!H49/Number!H15,"n/a")</f>
        <v>0.8333333333333334</v>
      </c>
      <c r="I32" s="48">
        <f>IF(Number!I15&gt;0,Number!I49/Number!I15,"n/a")</f>
        <v>0.7142857142857143</v>
      </c>
      <c r="J32" s="49">
        <f>IF(Number!J15&gt;0,Number!J49/Number!J15,"n/a")</f>
        <v>0.6918604651162791</v>
      </c>
      <c r="K32" s="48">
        <f>IF(Number!K15&gt;0,Number!K49/Number!K15,"n/a")</f>
        <v>0.6906028368794326</v>
      </c>
    </row>
    <row r="33" spans="1:11" ht="12.75">
      <c r="A33" s="37" t="s">
        <v>31</v>
      </c>
      <c r="B33" s="46">
        <f>IF(Number!B16&gt;0,Number!B50/Number!B16,"n/a")</f>
        <v>0.7384615384615385</v>
      </c>
      <c r="C33" s="47">
        <f>IF(Number!C16&gt;0,Number!C50/Number!C16,"n/a")</f>
        <v>1</v>
      </c>
      <c r="D33" s="47">
        <f>IF(Number!D16&gt;0,Number!D50/Number!D16,"n/a")</f>
        <v>0.8</v>
      </c>
      <c r="E33" s="47">
        <f>IF(Number!E16&gt;0,Number!E50/Number!E16,"n/a")</f>
        <v>0.7684210526315789</v>
      </c>
      <c r="F33" s="47">
        <f>IF(Number!F16&gt;0,Number!F50/Number!F16,"n/a")</f>
        <v>0.8</v>
      </c>
      <c r="G33" s="47">
        <f>IF(Number!G16&gt;0,Number!G50/Number!G16,"n/a")</f>
        <v>0.4444444444444444</v>
      </c>
      <c r="H33" s="47">
        <f>IF(Number!H16&gt;0,Number!H50/Number!H16,"n/a")</f>
        <v>1</v>
      </c>
      <c r="I33" s="48">
        <f>IF(Number!I16&gt;0,Number!I50/Number!I16,"n/a")</f>
        <v>0.2</v>
      </c>
      <c r="J33" s="49">
        <f>IF(Number!J16&gt;0,Number!J50/Number!J16,"n/a")</f>
        <v>0.6744186046511628</v>
      </c>
      <c r="K33" s="48">
        <f>IF(Number!K16&gt;0,Number!K50/Number!K16,"n/a")</f>
        <v>0.7701149425287356</v>
      </c>
    </row>
    <row r="34" spans="1:11" ht="12.75">
      <c r="A34" s="37" t="s">
        <v>29</v>
      </c>
      <c r="B34" s="46">
        <f>IF(Number!B17&gt;0,Number!B51/Number!B17,"n/a")</f>
        <v>0</v>
      </c>
      <c r="C34" s="47">
        <f>IF(Number!C17&gt;0,Number!C51/Number!C17,"n/a")</f>
        <v>0</v>
      </c>
      <c r="D34" s="47">
        <f>IF(Number!D17&gt;0,Number!D51/Number!D17,"n/a")</f>
        <v>0</v>
      </c>
      <c r="E34" s="47">
        <f>IF(Number!E17&gt;0,Number!E51/Number!E17,"n/a")</f>
        <v>0</v>
      </c>
      <c r="F34" s="47">
        <f>IF(Number!F17&gt;0,Number!F51/Number!F17,"n/a")</f>
        <v>0</v>
      </c>
      <c r="G34" s="47">
        <f>IF(Number!G17&gt;0,Number!G51/Number!G17,"n/a")</f>
        <v>0</v>
      </c>
      <c r="H34" s="47">
        <f>IF(Number!H17&gt;0,Number!H51/Number!H17,"n/a")</f>
        <v>0</v>
      </c>
      <c r="I34" s="48">
        <f>IF(Number!I17&gt;0,Number!I51/Number!I17,"n/a")</f>
        <v>0</v>
      </c>
      <c r="J34" s="49">
        <f>IF(Number!J17&gt;0,Number!J51/Number!J17,"n/a")</f>
        <v>0</v>
      </c>
      <c r="K34" s="48">
        <f>IF(Number!K17&gt;0,Number!K51/Number!K17,"n/a")</f>
        <v>0</v>
      </c>
    </row>
    <row r="35" spans="1:11" ht="13.5" thickBot="1">
      <c r="A35" s="38" t="s">
        <v>8</v>
      </c>
      <c r="B35" s="13">
        <f>IF(Number!B18&gt;0,Number!B52/Number!B18,"n/a")</f>
        <v>0.534470402751899</v>
      </c>
      <c r="C35" s="14">
        <f>IF(Number!C18&gt;0,Number!C52/Number!C18,"n/a")</f>
        <v>0.3464203233256351</v>
      </c>
      <c r="D35" s="14">
        <f>IF(Number!D18&gt;0,Number!D52/Number!D18,"n/a")</f>
        <v>0.5780590717299579</v>
      </c>
      <c r="E35" s="14">
        <f>IF(Number!E18&gt;0,Number!E52/Number!E18,"n/a")</f>
        <v>0.5461009717942641</v>
      </c>
      <c r="F35" s="14">
        <f>IF(Number!F18&gt;0,Number!F52/Number!F18,"n/a")</f>
        <v>0.5698324022346368</v>
      </c>
      <c r="G35" s="14">
        <f>IF(Number!G18&gt;0,Number!G52/Number!G18,"n/a")</f>
        <v>0.44175824175824174</v>
      </c>
      <c r="H35" s="14">
        <f>IF(Number!H18&gt;0,Number!H52/Number!H18,"n/a")</f>
        <v>0.6875</v>
      </c>
      <c r="I35" s="15">
        <f>IF(Number!I18&gt;0,Number!I52/Number!I18,"n/a")</f>
        <v>0.5631578947368421</v>
      </c>
      <c r="J35" s="16">
        <f>IF(Number!J18&gt;0,Number!J52/Number!J18,"n/a")</f>
        <v>0.54198682766191</v>
      </c>
      <c r="K35" s="15">
        <f>IF(Number!K18&gt;0,Number!K52/Number!K18,"n/a")</f>
        <v>0.5262526252625263</v>
      </c>
    </row>
    <row r="38" ht="12.75">
      <c r="A38" s="35" t="s">
        <v>24</v>
      </c>
    </row>
    <row r="39" ht="13.5" thickBot="1"/>
    <row r="40" spans="1:11" ht="13.5" thickBot="1">
      <c r="A40" s="39" t="s">
        <v>25</v>
      </c>
      <c r="B40" s="5" t="s">
        <v>1</v>
      </c>
      <c r="C40" s="53" t="s">
        <v>14</v>
      </c>
      <c r="D40" s="54"/>
      <c r="E40" s="54"/>
      <c r="F40" s="54"/>
      <c r="G40" s="54"/>
      <c r="H40" s="54"/>
      <c r="I40" s="55"/>
      <c r="J40" s="56" t="s">
        <v>0</v>
      </c>
      <c r="K40" s="57"/>
    </row>
    <row r="41" spans="1:11" ht="25.5">
      <c r="A41" s="36"/>
      <c r="B41" s="4" t="s">
        <v>7</v>
      </c>
      <c r="C41" s="2" t="s">
        <v>26</v>
      </c>
      <c r="D41" s="2" t="s">
        <v>4</v>
      </c>
      <c r="E41" s="2" t="s">
        <v>19</v>
      </c>
      <c r="F41" s="41" t="s">
        <v>27</v>
      </c>
      <c r="G41" s="2" t="s">
        <v>5</v>
      </c>
      <c r="H41" s="2" t="s">
        <v>28</v>
      </c>
      <c r="I41" s="3" t="s">
        <v>6</v>
      </c>
      <c r="J41" s="1" t="s">
        <v>15</v>
      </c>
      <c r="K41" s="3" t="s">
        <v>16</v>
      </c>
    </row>
    <row r="42" spans="1:11" ht="12.75">
      <c r="A42" s="37" t="s">
        <v>9</v>
      </c>
      <c r="B42" s="6">
        <f>IF(Number!B8&gt;0,Number!B59/Number!B8,"n/a")</f>
        <v>0.2886178861788618</v>
      </c>
      <c r="C42" s="7">
        <f>IF(Number!C8&gt;0,Number!C59/Number!C8,"n/a")</f>
        <v>0.1</v>
      </c>
      <c r="D42" s="7">
        <f>IF(Number!D8&gt;0,Number!D59/Number!D8,"n/a")</f>
        <v>0.3225806451612903</v>
      </c>
      <c r="E42" s="7">
        <f>IF(Number!E8&gt;0,Number!E59/Number!E8,"n/a")</f>
        <v>0.2994350282485876</v>
      </c>
      <c r="F42" s="8">
        <f>IF(Number!F8&gt;0,Number!F59/Number!F8,"n/a")</f>
        <v>0.37254901960784315</v>
      </c>
      <c r="G42" s="7">
        <f>IF(Number!G8&gt;0,Number!G59/Number!G8,"n/a")</f>
        <v>0.14285714285714285</v>
      </c>
      <c r="H42" s="7">
        <f>IF(Number!H8&gt;0,Number!H59/Number!H8,"n/a")</f>
        <v>0</v>
      </c>
      <c r="I42" s="9">
        <f>IF(Number!I8&gt;0,Number!I59/Number!I8,"n/a")</f>
        <v>0.15384615384615385</v>
      </c>
      <c r="J42" s="10">
        <f>IF(Number!J8&gt;0,Number!J59/Number!J8,"n/a")</f>
        <v>0.29064039408866993</v>
      </c>
      <c r="K42" s="9">
        <f>IF(Number!K8&gt;0,Number!K59/Number!K8,"n/a")</f>
        <v>0.28719723183391005</v>
      </c>
    </row>
    <row r="43" spans="1:11" ht="12.75">
      <c r="A43" s="37" t="s">
        <v>17</v>
      </c>
      <c r="B43" s="6">
        <f>IF(Number!B9&gt;0,Number!B60/Number!B9,"n/a")</f>
        <v>0.08636363636363636</v>
      </c>
      <c r="C43" s="7">
        <f>IF(Number!C9&gt;0,Number!C60/Number!C9,"n/a")</f>
        <v>0</v>
      </c>
      <c r="D43" s="11">
        <f>IF(Number!D9&gt;0,Number!D60/Number!D9,"n/a")</f>
        <v>0.08333333333333333</v>
      </c>
      <c r="E43" s="11">
        <f>IF(Number!E9&gt;0,Number!E60/Number!E9,"n/a")</f>
        <v>0.09090909090909091</v>
      </c>
      <c r="F43" s="7">
        <f>IF(Number!F9&gt;0,Number!F60/Number!F9,"n/a")</f>
        <v>0.125</v>
      </c>
      <c r="G43" s="11">
        <f>IF(Number!G9&gt;0,Number!G60/Number!G9,"n/a")</f>
        <v>0.2</v>
      </c>
      <c r="H43" s="7">
        <f>IF(Number!H9&gt;0,Number!H60/Number!H9,"n/a")</f>
        <v>0</v>
      </c>
      <c r="I43" s="9">
        <f>IF(Number!I9&gt;0,Number!I60/Number!I9,"n/a")</f>
        <v>0</v>
      </c>
      <c r="J43" s="10">
        <f>IF(Number!J9&gt;0,Number!J60/Number!J9,"n/a")</f>
        <v>0.14666666666666667</v>
      </c>
      <c r="K43" s="9">
        <f>IF(Number!K9&gt;0,Number!K60/Number!K9,"n/a")</f>
        <v>0.05517241379310345</v>
      </c>
    </row>
    <row r="44" spans="1:11" ht="12.75">
      <c r="A44" s="37" t="s">
        <v>11</v>
      </c>
      <c r="B44" s="6">
        <f>IF(Number!B10&gt;0,Number!B61/Number!B10,"n/a")</f>
        <v>0.5862068965517241</v>
      </c>
      <c r="C44" s="7" t="str">
        <f>IF(Number!C10&gt;0,Number!C61/Number!C10,"n/a")</f>
        <v>n/a</v>
      </c>
      <c r="D44" s="7">
        <f>IF(Number!D10&gt;0,Number!D61/Number!D10,"n/a")</f>
        <v>0.8</v>
      </c>
      <c r="E44" s="7">
        <f>IF(Number!E10&gt;0,Number!E61/Number!E10,"n/a")</f>
        <v>0.6</v>
      </c>
      <c r="F44" s="7">
        <f>IF(Number!F10&gt;0,Number!F61/Number!F10,"n/a")</f>
        <v>0</v>
      </c>
      <c r="G44" s="7">
        <f>IF(Number!G10&gt;0,Number!G61/Number!G10,"n/a")</f>
        <v>0.3333333333333333</v>
      </c>
      <c r="H44" s="7" t="str">
        <f>IF(Number!H10&gt;0,Number!H61/Number!H10,"n/a")</f>
        <v>n/a</v>
      </c>
      <c r="I44" s="9" t="str">
        <f>IF(Number!I10&gt;0,Number!I61/Number!I10,"n/a")</f>
        <v>n/a</v>
      </c>
      <c r="J44" s="10">
        <f>IF(Number!J10&gt;0,Number!J61/Number!J10,"n/a")</f>
        <v>0.5384615384615384</v>
      </c>
      <c r="K44" s="9">
        <f>IF(Number!K10&gt;0,Number!K61/Number!K10,"n/a")</f>
        <v>1</v>
      </c>
    </row>
    <row r="45" spans="1:11" ht="12.75">
      <c r="A45" s="37" t="s">
        <v>10</v>
      </c>
      <c r="B45" s="6">
        <f>IF(Number!B11&gt;0,Number!B62/Number!B11,"n/a")</f>
        <v>0.07526881720430108</v>
      </c>
      <c r="C45" s="7">
        <f>IF(Number!C11&gt;0,Number!C62/Number!C11,"n/a")</f>
        <v>0.10714285714285714</v>
      </c>
      <c r="D45" s="7">
        <f>IF(Number!D11&gt;0,Number!D62/Number!D11,"n/a")</f>
        <v>0.09195402298850575</v>
      </c>
      <c r="E45" s="7">
        <f>IF(Number!E11&gt;0,Number!E62/Number!E11,"n/a")</f>
        <v>0.06956521739130435</v>
      </c>
      <c r="F45" s="7">
        <f>IF(Number!F11&gt;0,Number!F62/Number!F11,"n/a")</f>
        <v>0</v>
      </c>
      <c r="G45" s="7">
        <f>IF(Number!G11&gt;0,Number!G62/Number!G11,"n/a")</f>
        <v>0.14285714285714285</v>
      </c>
      <c r="H45" s="7" t="str">
        <f>IF(Number!H11&gt;0,Number!H62/Number!H11,"n/a")</f>
        <v>n/a</v>
      </c>
      <c r="I45" s="9">
        <f>IF(Number!I11&gt;0,Number!I62/Number!I11,"n/a")</f>
        <v>0.18181818181818182</v>
      </c>
      <c r="J45" s="10">
        <f>IF(Number!J11&gt;0,Number!J62/Number!J11,"n/a")</f>
        <v>0.04966887417218543</v>
      </c>
      <c r="K45" s="9">
        <f>IF(Number!K11&gt;0,Number!K62/Number!K11,"n/a")</f>
        <v>0.10546875</v>
      </c>
    </row>
    <row r="46" spans="1:11" ht="12.75">
      <c r="A46" s="37" t="s">
        <v>2</v>
      </c>
      <c r="B46" s="6">
        <f>IF(Number!B12&gt;0,Number!B63/Number!B12,"n/a")</f>
        <v>0.2795031055900621</v>
      </c>
      <c r="C46" s="7">
        <f>IF(Number!C12&gt;0,Number!C63/Number!C12,"n/a")</f>
        <v>0.5</v>
      </c>
      <c r="D46" s="7">
        <f>IF(Number!D12&gt;0,Number!D63/Number!D12,"n/a")</f>
        <v>0.3</v>
      </c>
      <c r="E46" s="7">
        <f>IF(Number!E12&gt;0,Number!E63/Number!E12,"n/a")</f>
        <v>0.26666666666666666</v>
      </c>
      <c r="F46" s="7">
        <f>IF(Number!F12&gt;0,Number!F63/Number!F12,"n/a")</f>
        <v>0.5</v>
      </c>
      <c r="G46" s="7">
        <f>IF(Number!G12&gt;0,Number!G63/Number!G12,"n/a")</f>
        <v>0.25</v>
      </c>
      <c r="H46" s="7" t="str">
        <f>IF(Number!H12&gt;0,Number!H63/Number!H12,"n/a")</f>
        <v>n/a</v>
      </c>
      <c r="I46" s="8">
        <f>IF(Number!I12&gt;0,Number!I63/Number!I12,"n/a")</f>
        <v>0.5</v>
      </c>
      <c r="J46" s="10">
        <f>IF(Number!J12&gt;0,Number!J63/Number!J12,"n/a")</f>
        <v>0.4</v>
      </c>
      <c r="K46" s="9">
        <f>IF(Number!K12&gt;0,Number!K63/Number!K12,"n/a")</f>
        <v>0.271523178807947</v>
      </c>
    </row>
    <row r="47" spans="1:11" ht="12.75">
      <c r="A47" s="37" t="s">
        <v>3</v>
      </c>
      <c r="B47" s="6">
        <f>IF(Number!B13&gt;0,Number!B64/Number!B13,"n/a")</f>
        <v>0.10196374622356495</v>
      </c>
      <c r="C47" s="7">
        <f>IF(Number!C13&gt;0,Number!C64/Number!C13,"n/a")</f>
        <v>0</v>
      </c>
      <c r="D47" s="7">
        <f>IF(Number!D13&gt;0,Number!D64/Number!D13,"n/a")</f>
        <v>0.11374407582938388</v>
      </c>
      <c r="E47" s="7">
        <f>IF(Number!E13&gt;0,Number!E64/Number!E13,"n/a")</f>
        <v>0.12080536912751678</v>
      </c>
      <c r="F47" s="7">
        <f>IF(Number!F13&gt;0,Number!F64/Number!F13,"n/a")</f>
        <v>0.03968253968253968</v>
      </c>
      <c r="G47" s="7">
        <f>IF(Number!G13&gt;0,Number!G64/Number!G13,"n/a")</f>
        <v>0.12903225806451613</v>
      </c>
      <c r="H47" s="11">
        <f>IF(Number!H13&gt;0,Number!H64/Number!H13,"n/a")</f>
        <v>0</v>
      </c>
      <c r="I47" s="9">
        <f>IF(Number!I13&gt;0,Number!I64/Number!I13,"n/a")</f>
        <v>0.08571428571428572</v>
      </c>
      <c r="J47" s="10">
        <f>IF(Number!J13&gt;0,Number!J64/Number!J13,"n/a")</f>
        <v>0.09181818181818181</v>
      </c>
      <c r="K47" s="9">
        <f>IF(Number!K13&gt;0,Number!K64/Number!K13,"n/a")</f>
        <v>0.15178571428571427</v>
      </c>
    </row>
    <row r="48" spans="1:11" ht="12.75">
      <c r="A48" s="37" t="s">
        <v>12</v>
      </c>
      <c r="B48" s="6">
        <f>IF(Number!B14&gt;0,Number!B65/Number!B14,"n/a")</f>
        <v>0.1361111111111111</v>
      </c>
      <c r="C48" s="7">
        <f>IF(Number!C14&gt;0,Number!C65/Number!C14,"n/a")</f>
        <v>0.1</v>
      </c>
      <c r="D48" s="7">
        <f>IF(Number!D14&gt;0,Number!D65/Number!D14,"n/a")</f>
        <v>0.17142857142857143</v>
      </c>
      <c r="E48" s="7">
        <f>IF(Number!E14&gt;0,Number!E65/Number!E14,"n/a")</f>
        <v>0.14457831325301204</v>
      </c>
      <c r="F48" s="7">
        <f>IF(Number!F14&gt;0,Number!F65/Number!F14,"n/a")</f>
        <v>0.04</v>
      </c>
      <c r="G48" s="7">
        <f>IF(Number!G14&gt;0,Number!G65/Number!G14,"n/a")</f>
        <v>0.08695652173913043</v>
      </c>
      <c r="H48" s="11">
        <f>IF(Number!H14&gt;0,Number!H65/Number!H14,"n/a")</f>
        <v>1</v>
      </c>
      <c r="I48" s="9">
        <f>IF(Number!I14&gt;0,Number!I65/Number!I14,"n/a")</f>
        <v>0.14285714285714285</v>
      </c>
      <c r="J48" s="10">
        <f>IF(Number!J14&gt;0,Number!J65/Number!J14,"n/a")</f>
        <v>0.1286549707602339</v>
      </c>
      <c r="K48" s="9">
        <f>IF(Number!K14&gt;0,Number!K65/Number!K14,"n/a")</f>
        <v>0.14285714285714285</v>
      </c>
    </row>
    <row r="49" spans="1:11" ht="12.75">
      <c r="A49" s="37" t="s">
        <v>13</v>
      </c>
      <c r="B49" s="46">
        <f>IF(Number!B15&gt;0,Number!B66/Number!B15,"n/a")</f>
        <v>0.158953722334004</v>
      </c>
      <c r="C49" s="47">
        <f>IF(Number!C15&gt;0,Number!C66/Number!C15,"n/a")</f>
        <v>0.2807017543859649</v>
      </c>
      <c r="D49" s="47">
        <f>IF(Number!D15&gt;0,Number!D66/Number!D15,"n/a")</f>
        <v>0.1282798833819242</v>
      </c>
      <c r="E49" s="47">
        <f>IF(Number!E15&gt;0,Number!E66/Number!E15,"n/a")</f>
        <v>0.14366729678638943</v>
      </c>
      <c r="F49" s="47">
        <f>IF(Number!F15&gt;0,Number!F66/Number!F15,"n/a")</f>
        <v>0.15609756097560976</v>
      </c>
      <c r="G49" s="47">
        <f>IF(Number!G15&gt;0,Number!G66/Number!G15,"n/a")</f>
        <v>0.2112676056338028</v>
      </c>
      <c r="H49" s="47">
        <f>IF(Number!H15&gt;0,Number!H66/Number!H15,"n/a")</f>
        <v>0</v>
      </c>
      <c r="I49" s="48">
        <f>IF(Number!I15&gt;0,Number!I66/Number!I15,"n/a")</f>
        <v>0.15873015873015872</v>
      </c>
      <c r="J49" s="49">
        <f>IF(Number!J15&gt;0,Number!J66/Number!J15,"n/a")</f>
        <v>0.11162790697674418</v>
      </c>
      <c r="K49" s="48">
        <f>IF(Number!K15&gt;0,Number!K66/Number!K15,"n/a")</f>
        <v>0.1950354609929078</v>
      </c>
    </row>
    <row r="50" spans="1:11" ht="12.75">
      <c r="A50" s="37" t="s">
        <v>31</v>
      </c>
      <c r="B50" s="46">
        <f>IF(Number!B16&gt;0,Number!B67/Number!B16,"n/a")</f>
        <v>0.16923076923076924</v>
      </c>
      <c r="C50" s="47">
        <f>IF(Number!C16&gt;0,Number!C67/Number!C16,"n/a")</f>
        <v>0</v>
      </c>
      <c r="D50" s="47">
        <f>IF(Number!D16&gt;0,Number!D67/Number!D16,"n/a")</f>
        <v>0.2</v>
      </c>
      <c r="E50" s="47">
        <f>IF(Number!E16&gt;0,Number!E67/Number!E16,"n/a")</f>
        <v>0.12631578947368421</v>
      </c>
      <c r="F50" s="47">
        <f>IF(Number!F16&gt;0,Number!F67/Number!F16,"n/a")</f>
        <v>0.1</v>
      </c>
      <c r="G50" s="47">
        <f>IF(Number!G16&gt;0,Number!G67/Number!G16,"n/a")</f>
        <v>0.5555555555555556</v>
      </c>
      <c r="H50" s="47">
        <f>IF(Number!H16&gt;0,Number!H67/Number!H16,"n/a")</f>
        <v>0</v>
      </c>
      <c r="I50" s="48">
        <f>IF(Number!I16&gt;0,Number!I67/Number!I16,"n/a")</f>
        <v>0.6</v>
      </c>
      <c r="J50" s="49">
        <f>IF(Number!J16&gt;0,Number!J67/Number!J16,"n/a")</f>
        <v>0.16279069767441862</v>
      </c>
      <c r="K50" s="48">
        <f>IF(Number!K16&gt;0,Number!K67/Number!K16,"n/a")</f>
        <v>0.1724137931034483</v>
      </c>
    </row>
    <row r="51" spans="1:11" ht="12.75">
      <c r="A51" s="37" t="s">
        <v>29</v>
      </c>
      <c r="B51" s="46">
        <f>IF(Number!B17&gt;0,Number!B68/Number!B17,"n/a")</f>
        <v>0.8303206997084548</v>
      </c>
      <c r="C51" s="47">
        <f>IF(Number!C17&gt;0,Number!C68/Number!C17,"n/a")</f>
        <v>0.74</v>
      </c>
      <c r="D51" s="47">
        <f>IF(Number!D17&gt;0,Number!D68/Number!D17,"n/a")</f>
        <v>0.8803827751196173</v>
      </c>
      <c r="E51" s="47">
        <f>IF(Number!E17&gt;0,Number!E68/Number!E17,"n/a")</f>
        <v>0.8404558404558404</v>
      </c>
      <c r="F51" s="47">
        <f>IF(Number!F17&gt;0,Number!F68/Number!F17,"n/a")</f>
        <v>0.8</v>
      </c>
      <c r="G51" s="47">
        <f>IF(Number!G17&gt;0,Number!G68/Number!G17,"n/a")</f>
        <v>0.8028169014084507</v>
      </c>
      <c r="H51" s="47">
        <f>IF(Number!H17&gt;0,Number!H68/Number!H17,"n/a")</f>
        <v>1</v>
      </c>
      <c r="I51" s="48">
        <f>IF(Number!I17&gt;0,Number!I68/Number!I17,"n/a")</f>
        <v>0.8125</v>
      </c>
      <c r="J51" s="49">
        <f>IF(Number!J17&gt;0,Number!J68/Number!J17,"n/a")</f>
        <v>0.7833723653395784</v>
      </c>
      <c r="K51" s="48">
        <f>IF(Number!K17&gt;0,Number!K68/Number!K17,"n/a")</f>
        <v>0.8768873403019745</v>
      </c>
    </row>
    <row r="52" spans="1:11" ht="13.5" thickBot="1">
      <c r="A52" s="38" t="s">
        <v>8</v>
      </c>
      <c r="B52" s="13">
        <f>IF(Number!B18&gt;0,Number!B69/Number!B18,"n/a")</f>
        <v>0.31689838039271895</v>
      </c>
      <c r="C52" s="14">
        <f>IF(Number!C18&gt;0,Number!C69/Number!C18,"n/a")</f>
        <v>0.38799076212471134</v>
      </c>
      <c r="D52" s="14">
        <f>IF(Number!D18&gt;0,Number!D69/Number!D18,"n/a")</f>
        <v>0.30063291139240506</v>
      </c>
      <c r="E52" s="14">
        <f>IF(Number!E18&gt;0,Number!E69/Number!E18,"n/a")</f>
        <v>0.32424745200284427</v>
      </c>
      <c r="F52" s="14">
        <f>IF(Number!F18&gt;0,Number!F69/Number!F18,"n/a")</f>
        <v>0.21368715083798884</v>
      </c>
      <c r="G52" s="14">
        <f>IF(Number!G18&gt;0,Number!G69/Number!G18,"n/a")</f>
        <v>0.378021978021978</v>
      </c>
      <c r="H52" s="14">
        <f>IF(Number!H18&gt;0,Number!H69/Number!H18,"n/a")</f>
        <v>0.25</v>
      </c>
      <c r="I52" s="15">
        <f>IF(Number!I18&gt;0,Number!I69/Number!I18,"n/a")</f>
        <v>0.32105263157894737</v>
      </c>
      <c r="J52" s="16">
        <f>IF(Number!J18&gt;0,Number!J69/Number!J18,"n/a")</f>
        <v>0.2738748627881449</v>
      </c>
      <c r="K52" s="15">
        <f>IF(Number!K18&gt;0,Number!K69/Number!K18,"n/a")</f>
        <v>0.3639363936393639</v>
      </c>
    </row>
    <row r="56" ht="12.75">
      <c r="A56" s="50" t="s">
        <v>30</v>
      </c>
    </row>
    <row r="60" ht="12.75">
      <c r="C60" s="33"/>
    </row>
  </sheetData>
  <sheetProtection/>
  <mergeCells count="9">
    <mergeCell ref="A1:K1"/>
    <mergeCell ref="C40:I40"/>
    <mergeCell ref="J40:K40"/>
    <mergeCell ref="C23:I23"/>
    <mergeCell ref="J23:K23"/>
    <mergeCell ref="J6:K6"/>
    <mergeCell ref="C6:I6"/>
    <mergeCell ref="A2:K2"/>
    <mergeCell ref="A3:K3"/>
  </mergeCells>
  <printOptions horizontalCentered="1"/>
  <pageMargins left="0.5" right="0.5" top="0.75" bottom="0.5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4.421875" style="17" bestFit="1" customWidth="1"/>
    <col min="2" max="2" width="12.421875" style="17" bestFit="1" customWidth="1"/>
    <col min="3" max="4" width="9.140625" style="17" customWidth="1"/>
    <col min="5" max="5" width="10.421875" style="17" bestFit="1" customWidth="1"/>
    <col min="6" max="6" width="10.00390625" style="17" bestFit="1" customWidth="1"/>
    <col min="7" max="7" width="9.140625" style="17" customWidth="1"/>
    <col min="8" max="8" width="10.8515625" style="17" bestFit="1" customWidth="1"/>
    <col min="9" max="9" width="10.421875" style="17" bestFit="1" customWidth="1"/>
    <col min="10" max="16384" width="9.140625" style="17" customWidth="1"/>
  </cols>
  <sheetData>
    <row r="1" spans="1:11" ht="15.7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ht="12.75">
      <c r="A4" s="35" t="s">
        <v>21</v>
      </c>
    </row>
    <row r="5" ht="13.5" thickBot="1">
      <c r="A5" s="35"/>
    </row>
    <row r="6" spans="1:11" ht="13.5" thickBot="1">
      <c r="A6" s="39" t="s">
        <v>25</v>
      </c>
      <c r="B6" s="18" t="s">
        <v>1</v>
      </c>
      <c r="C6" s="61" t="s">
        <v>14</v>
      </c>
      <c r="D6" s="62"/>
      <c r="E6" s="62"/>
      <c r="F6" s="62"/>
      <c r="G6" s="62"/>
      <c r="H6" s="62"/>
      <c r="I6" s="63"/>
      <c r="J6" s="64" t="s">
        <v>0</v>
      </c>
      <c r="K6" s="65"/>
    </row>
    <row r="7" spans="1:11" ht="25.5">
      <c r="A7" s="36"/>
      <c r="B7" s="19" t="s">
        <v>7</v>
      </c>
      <c r="C7" s="2" t="s">
        <v>26</v>
      </c>
      <c r="D7" s="2" t="s">
        <v>4</v>
      </c>
      <c r="E7" s="2" t="s">
        <v>19</v>
      </c>
      <c r="F7" s="41" t="s">
        <v>27</v>
      </c>
      <c r="G7" s="2" t="s">
        <v>5</v>
      </c>
      <c r="H7" s="2" t="s">
        <v>28</v>
      </c>
      <c r="I7" s="3" t="s">
        <v>6</v>
      </c>
      <c r="J7" s="21" t="s">
        <v>15</v>
      </c>
      <c r="K7" s="20" t="s">
        <v>16</v>
      </c>
    </row>
    <row r="8" spans="1:11" ht="12.75">
      <c r="A8" s="37" t="s">
        <v>9</v>
      </c>
      <c r="B8" s="22">
        <v>492</v>
      </c>
      <c r="C8" s="23">
        <v>20</v>
      </c>
      <c r="D8" s="23">
        <v>31</v>
      </c>
      <c r="E8" s="23">
        <v>354</v>
      </c>
      <c r="F8" s="24">
        <v>51</v>
      </c>
      <c r="G8" s="23">
        <v>21</v>
      </c>
      <c r="H8" s="23">
        <v>2</v>
      </c>
      <c r="I8" s="25">
        <v>13</v>
      </c>
      <c r="J8" s="26">
        <v>203</v>
      </c>
      <c r="K8" s="25">
        <v>289</v>
      </c>
    </row>
    <row r="9" spans="1:11" ht="12.75">
      <c r="A9" s="37" t="s">
        <v>17</v>
      </c>
      <c r="B9" s="22">
        <v>220</v>
      </c>
      <c r="C9" s="23">
        <v>17</v>
      </c>
      <c r="D9" s="27">
        <v>12</v>
      </c>
      <c r="E9" s="27">
        <v>165</v>
      </c>
      <c r="F9" s="23">
        <v>8</v>
      </c>
      <c r="G9" s="27">
        <v>10</v>
      </c>
      <c r="H9" s="23">
        <v>2</v>
      </c>
      <c r="I9" s="25">
        <v>6</v>
      </c>
      <c r="J9" s="26">
        <v>75</v>
      </c>
      <c r="K9" s="25">
        <v>145</v>
      </c>
    </row>
    <row r="10" spans="1:11" ht="12.75">
      <c r="A10" s="37" t="s">
        <v>11</v>
      </c>
      <c r="B10" s="22">
        <v>29</v>
      </c>
      <c r="C10" s="23">
        <v>0</v>
      </c>
      <c r="D10" s="23">
        <v>5</v>
      </c>
      <c r="E10" s="23">
        <v>20</v>
      </c>
      <c r="F10" s="23">
        <v>1</v>
      </c>
      <c r="G10" s="23">
        <v>3</v>
      </c>
      <c r="H10" s="23">
        <v>0</v>
      </c>
      <c r="I10" s="25">
        <v>0</v>
      </c>
      <c r="J10" s="26">
        <v>26</v>
      </c>
      <c r="K10" s="25">
        <v>3</v>
      </c>
    </row>
    <row r="11" spans="1:11" ht="12.75">
      <c r="A11" s="37" t="s">
        <v>10</v>
      </c>
      <c r="B11" s="22">
        <v>558</v>
      </c>
      <c r="C11" s="23">
        <v>28</v>
      </c>
      <c r="D11" s="23">
        <v>87</v>
      </c>
      <c r="E11" s="23">
        <v>345</v>
      </c>
      <c r="F11" s="23">
        <v>52</v>
      </c>
      <c r="G11" s="23">
        <v>35</v>
      </c>
      <c r="H11" s="23">
        <v>0</v>
      </c>
      <c r="I11" s="25">
        <v>11</v>
      </c>
      <c r="J11" s="26">
        <v>302</v>
      </c>
      <c r="K11" s="25">
        <v>256</v>
      </c>
    </row>
    <row r="12" spans="1:11" ht="12.75">
      <c r="A12" s="37" t="s">
        <v>2</v>
      </c>
      <c r="B12" s="22">
        <v>161</v>
      </c>
      <c r="C12" s="23">
        <v>4</v>
      </c>
      <c r="D12" s="23">
        <v>10</v>
      </c>
      <c r="E12" s="23">
        <v>135</v>
      </c>
      <c r="F12" s="23">
        <v>2</v>
      </c>
      <c r="G12" s="23">
        <v>8</v>
      </c>
      <c r="H12" s="23">
        <v>0</v>
      </c>
      <c r="I12" s="24">
        <v>2</v>
      </c>
      <c r="J12" s="26">
        <v>10</v>
      </c>
      <c r="K12" s="25">
        <v>151</v>
      </c>
    </row>
    <row r="13" spans="1:11" ht="12.75">
      <c r="A13" s="37" t="s">
        <v>3</v>
      </c>
      <c r="B13" s="22">
        <v>1324</v>
      </c>
      <c r="C13" s="23">
        <v>18</v>
      </c>
      <c r="D13" s="23">
        <v>211</v>
      </c>
      <c r="E13" s="23">
        <v>745</v>
      </c>
      <c r="F13" s="23">
        <v>252</v>
      </c>
      <c r="G13" s="23">
        <v>62</v>
      </c>
      <c r="H13" s="27">
        <v>1</v>
      </c>
      <c r="I13" s="25">
        <v>35</v>
      </c>
      <c r="J13" s="26">
        <v>1100</v>
      </c>
      <c r="K13" s="25">
        <v>224</v>
      </c>
    </row>
    <row r="14" spans="1:11" ht="12.75">
      <c r="A14" s="37" t="s">
        <v>12</v>
      </c>
      <c r="B14" s="22">
        <v>360</v>
      </c>
      <c r="C14" s="23">
        <v>20</v>
      </c>
      <c r="D14" s="23">
        <v>35</v>
      </c>
      <c r="E14" s="23">
        <v>249</v>
      </c>
      <c r="F14" s="23">
        <v>25</v>
      </c>
      <c r="G14" s="23">
        <v>23</v>
      </c>
      <c r="H14" s="27">
        <v>1</v>
      </c>
      <c r="I14" s="25">
        <v>7</v>
      </c>
      <c r="J14" s="26">
        <v>171</v>
      </c>
      <c r="K14" s="25">
        <v>189</v>
      </c>
    </row>
    <row r="15" spans="1:11" ht="12.75">
      <c r="A15" s="37" t="s">
        <v>13</v>
      </c>
      <c r="B15" s="22">
        <v>1988</v>
      </c>
      <c r="C15" s="42">
        <v>171</v>
      </c>
      <c r="D15" s="42">
        <v>343</v>
      </c>
      <c r="E15" s="42">
        <v>1058</v>
      </c>
      <c r="F15" s="42">
        <v>205</v>
      </c>
      <c r="G15" s="42">
        <v>142</v>
      </c>
      <c r="H15" s="42">
        <v>6</v>
      </c>
      <c r="I15" s="43">
        <v>63</v>
      </c>
      <c r="J15" s="44">
        <v>860</v>
      </c>
      <c r="K15" s="43">
        <v>1128</v>
      </c>
    </row>
    <row r="16" spans="1:11" ht="12.75">
      <c r="A16" s="37" t="s">
        <v>31</v>
      </c>
      <c r="B16" s="22">
        <v>130</v>
      </c>
      <c r="C16" s="42">
        <v>5</v>
      </c>
      <c r="D16" s="42">
        <v>5</v>
      </c>
      <c r="E16" s="42">
        <v>95</v>
      </c>
      <c r="F16" s="42">
        <v>10</v>
      </c>
      <c r="G16" s="42">
        <v>9</v>
      </c>
      <c r="H16" s="42">
        <v>1</v>
      </c>
      <c r="I16" s="43">
        <v>5</v>
      </c>
      <c r="J16" s="44">
        <v>43</v>
      </c>
      <c r="K16" s="43">
        <v>87</v>
      </c>
    </row>
    <row r="17" spans="1:11" ht="12.75">
      <c r="A17" s="37" t="s">
        <v>29</v>
      </c>
      <c r="B17" s="45">
        <v>1715</v>
      </c>
      <c r="C17" s="42">
        <v>150</v>
      </c>
      <c r="D17" s="42">
        <v>209</v>
      </c>
      <c r="E17" s="42">
        <v>1053</v>
      </c>
      <c r="F17" s="42">
        <v>110</v>
      </c>
      <c r="G17" s="42">
        <v>142</v>
      </c>
      <c r="H17" s="42">
        <v>3</v>
      </c>
      <c r="I17" s="43">
        <v>48</v>
      </c>
      <c r="J17" s="44">
        <v>854</v>
      </c>
      <c r="K17" s="43">
        <v>861</v>
      </c>
    </row>
    <row r="18" spans="1:11" ht="13.5" thickBot="1">
      <c r="A18" s="38" t="s">
        <v>8</v>
      </c>
      <c r="B18" s="29">
        <f aca="true" t="shared" si="0" ref="B18:K18">SUM(B8:B17)</f>
        <v>6977</v>
      </c>
      <c r="C18" s="30">
        <f t="shared" si="0"/>
        <v>433</v>
      </c>
      <c r="D18" s="30">
        <f t="shared" si="0"/>
        <v>948</v>
      </c>
      <c r="E18" s="30">
        <f t="shared" si="0"/>
        <v>4219</v>
      </c>
      <c r="F18" s="30">
        <f t="shared" si="0"/>
        <v>716</v>
      </c>
      <c r="G18" s="30">
        <f t="shared" si="0"/>
        <v>455</v>
      </c>
      <c r="H18" s="30">
        <f t="shared" si="0"/>
        <v>16</v>
      </c>
      <c r="I18" s="31">
        <f t="shared" si="0"/>
        <v>190</v>
      </c>
      <c r="J18" s="32">
        <f t="shared" si="0"/>
        <v>3644</v>
      </c>
      <c r="K18" s="31">
        <f t="shared" si="0"/>
        <v>3333</v>
      </c>
    </row>
    <row r="21" ht="12.75">
      <c r="A21" s="35" t="s">
        <v>22</v>
      </c>
    </row>
    <row r="22" ht="13.5" thickBot="1">
      <c r="A22" s="35"/>
    </row>
    <row r="23" spans="1:11" ht="13.5" thickBot="1">
      <c r="A23" s="39" t="s">
        <v>25</v>
      </c>
      <c r="B23" s="18" t="s">
        <v>1</v>
      </c>
      <c r="C23" s="61" t="s">
        <v>14</v>
      </c>
      <c r="D23" s="62"/>
      <c r="E23" s="62"/>
      <c r="F23" s="62"/>
      <c r="G23" s="62"/>
      <c r="H23" s="62"/>
      <c r="I23" s="63"/>
      <c r="J23" s="64" t="s">
        <v>0</v>
      </c>
      <c r="K23" s="65"/>
    </row>
    <row r="24" spans="1:11" ht="25.5">
      <c r="A24" s="36"/>
      <c r="B24" s="19" t="s">
        <v>7</v>
      </c>
      <c r="C24" s="2" t="s">
        <v>26</v>
      </c>
      <c r="D24" s="2" t="s">
        <v>4</v>
      </c>
      <c r="E24" s="2" t="s">
        <v>19</v>
      </c>
      <c r="F24" s="41" t="s">
        <v>27</v>
      </c>
      <c r="G24" s="2" t="s">
        <v>5</v>
      </c>
      <c r="H24" s="2" t="s">
        <v>28</v>
      </c>
      <c r="I24" s="3" t="s">
        <v>6</v>
      </c>
      <c r="J24" s="21" t="s">
        <v>15</v>
      </c>
      <c r="K24" s="20" t="s">
        <v>16</v>
      </c>
    </row>
    <row r="25" spans="1:11" ht="12.75">
      <c r="A25" s="37" t="s">
        <v>9</v>
      </c>
      <c r="B25" s="22">
        <f>B42+B59</f>
        <v>434</v>
      </c>
      <c r="C25" s="23">
        <f aca="true" t="shared" si="1" ref="C25:K25">C42+C59</f>
        <v>14</v>
      </c>
      <c r="D25" s="23">
        <f t="shared" si="1"/>
        <v>26</v>
      </c>
      <c r="E25" s="23">
        <f t="shared" si="1"/>
        <v>323</v>
      </c>
      <c r="F25" s="24">
        <f t="shared" si="1"/>
        <v>43</v>
      </c>
      <c r="G25" s="23">
        <f t="shared" si="1"/>
        <v>15</v>
      </c>
      <c r="H25" s="23">
        <f t="shared" si="1"/>
        <v>2</v>
      </c>
      <c r="I25" s="25">
        <f t="shared" si="1"/>
        <v>11</v>
      </c>
      <c r="J25" s="26">
        <f t="shared" si="1"/>
        <v>177</v>
      </c>
      <c r="K25" s="25">
        <f t="shared" si="1"/>
        <v>257</v>
      </c>
    </row>
    <row r="26" spans="1:11" ht="12.75">
      <c r="A26" s="37" t="s">
        <v>17</v>
      </c>
      <c r="B26" s="22">
        <f aca="true" t="shared" si="2" ref="B26:K26">B43+B60</f>
        <v>186</v>
      </c>
      <c r="C26" s="23">
        <f t="shared" si="2"/>
        <v>14</v>
      </c>
      <c r="D26" s="27">
        <f t="shared" si="2"/>
        <v>12</v>
      </c>
      <c r="E26" s="27">
        <f t="shared" si="2"/>
        <v>141</v>
      </c>
      <c r="F26" s="23">
        <f t="shared" si="2"/>
        <v>4</v>
      </c>
      <c r="G26" s="27">
        <f t="shared" si="2"/>
        <v>8</v>
      </c>
      <c r="H26" s="23">
        <f t="shared" si="2"/>
        <v>2</v>
      </c>
      <c r="I26" s="25">
        <f t="shared" si="2"/>
        <v>5</v>
      </c>
      <c r="J26" s="26">
        <f t="shared" si="2"/>
        <v>63</v>
      </c>
      <c r="K26" s="25">
        <f t="shared" si="2"/>
        <v>123</v>
      </c>
    </row>
    <row r="27" spans="1:11" ht="12.75">
      <c r="A27" s="37" t="s">
        <v>11</v>
      </c>
      <c r="B27" s="22">
        <f aca="true" t="shared" si="3" ref="B27:K27">B44+B61</f>
        <v>24</v>
      </c>
      <c r="C27" s="23">
        <f t="shared" si="3"/>
        <v>0</v>
      </c>
      <c r="D27" s="23">
        <f t="shared" si="3"/>
        <v>4</v>
      </c>
      <c r="E27" s="23">
        <f t="shared" si="3"/>
        <v>12</v>
      </c>
      <c r="F27" s="23">
        <f t="shared" si="3"/>
        <v>0</v>
      </c>
      <c r="G27" s="23">
        <f t="shared" si="3"/>
        <v>2</v>
      </c>
      <c r="H27" s="23">
        <f t="shared" si="3"/>
        <v>0</v>
      </c>
      <c r="I27" s="25">
        <f t="shared" si="3"/>
        <v>6</v>
      </c>
      <c r="J27" s="26">
        <f t="shared" si="3"/>
        <v>21</v>
      </c>
      <c r="K27" s="25">
        <f t="shared" si="3"/>
        <v>3</v>
      </c>
    </row>
    <row r="28" spans="1:11" ht="12.75">
      <c r="A28" s="37" t="s">
        <v>10</v>
      </c>
      <c r="B28" s="22">
        <f aca="true" t="shared" si="4" ref="B28:K28">B45+B62</f>
        <v>523</v>
      </c>
      <c r="C28" s="23">
        <f t="shared" si="4"/>
        <v>23</v>
      </c>
      <c r="D28" s="23">
        <f t="shared" si="4"/>
        <v>83</v>
      </c>
      <c r="E28" s="23">
        <f t="shared" si="4"/>
        <v>330</v>
      </c>
      <c r="F28" s="23">
        <f t="shared" si="4"/>
        <v>46</v>
      </c>
      <c r="G28" s="23">
        <f t="shared" si="4"/>
        <v>31</v>
      </c>
      <c r="H28" s="23">
        <f t="shared" si="4"/>
        <v>0</v>
      </c>
      <c r="I28" s="25">
        <f t="shared" si="4"/>
        <v>10</v>
      </c>
      <c r="J28" s="26">
        <f t="shared" si="4"/>
        <v>280</v>
      </c>
      <c r="K28" s="25">
        <f t="shared" si="4"/>
        <v>243</v>
      </c>
    </row>
    <row r="29" spans="1:11" ht="12.75">
      <c r="A29" s="37" t="s">
        <v>2</v>
      </c>
      <c r="B29" s="22">
        <f aca="true" t="shared" si="5" ref="B29:K29">B46+B63</f>
        <v>146</v>
      </c>
      <c r="C29" s="23">
        <f t="shared" si="5"/>
        <v>4</v>
      </c>
      <c r="D29" s="23">
        <f t="shared" si="5"/>
        <v>10</v>
      </c>
      <c r="E29" s="23">
        <f t="shared" si="5"/>
        <v>122</v>
      </c>
      <c r="F29" s="23">
        <f t="shared" si="5"/>
        <v>2</v>
      </c>
      <c r="G29" s="23">
        <f t="shared" si="5"/>
        <v>7</v>
      </c>
      <c r="H29" s="24">
        <f t="shared" si="5"/>
        <v>0</v>
      </c>
      <c r="I29" s="24">
        <f t="shared" si="5"/>
        <v>1</v>
      </c>
      <c r="J29" s="26">
        <f t="shared" si="5"/>
        <v>10</v>
      </c>
      <c r="K29" s="25">
        <f t="shared" si="5"/>
        <v>136</v>
      </c>
    </row>
    <row r="30" spans="1:11" ht="12.75">
      <c r="A30" s="37" t="s">
        <v>3</v>
      </c>
      <c r="B30" s="22">
        <f aca="true" t="shared" si="6" ref="B30:K30">B47+B64</f>
        <v>1087</v>
      </c>
      <c r="C30" s="23">
        <f t="shared" si="6"/>
        <v>15</v>
      </c>
      <c r="D30" s="23">
        <f t="shared" si="6"/>
        <v>174</v>
      </c>
      <c r="E30" s="23">
        <f t="shared" si="6"/>
        <v>628</v>
      </c>
      <c r="F30" s="23">
        <f t="shared" si="6"/>
        <v>189</v>
      </c>
      <c r="G30" s="23">
        <f t="shared" si="6"/>
        <v>48</v>
      </c>
      <c r="H30" s="28">
        <f t="shared" si="6"/>
        <v>1</v>
      </c>
      <c r="I30" s="25">
        <f t="shared" si="6"/>
        <v>32</v>
      </c>
      <c r="J30" s="26">
        <f t="shared" si="6"/>
        <v>887</v>
      </c>
      <c r="K30" s="25">
        <f t="shared" si="6"/>
        <v>200</v>
      </c>
    </row>
    <row r="31" spans="1:11" ht="12.75">
      <c r="A31" s="37" t="s">
        <v>12</v>
      </c>
      <c r="B31" s="22">
        <f aca="true" t="shared" si="7" ref="B31:K31">B48+B65</f>
        <v>308</v>
      </c>
      <c r="C31" s="23">
        <f t="shared" si="7"/>
        <v>13</v>
      </c>
      <c r="D31" s="23">
        <f t="shared" si="7"/>
        <v>31</v>
      </c>
      <c r="E31" s="23">
        <f t="shared" si="7"/>
        <v>221</v>
      </c>
      <c r="F31" s="23">
        <f t="shared" si="7"/>
        <v>20</v>
      </c>
      <c r="G31" s="23">
        <f t="shared" si="7"/>
        <v>17</v>
      </c>
      <c r="H31" s="23">
        <f t="shared" si="7"/>
        <v>1</v>
      </c>
      <c r="I31" s="25">
        <f t="shared" si="7"/>
        <v>5</v>
      </c>
      <c r="J31" s="26">
        <f t="shared" si="7"/>
        <v>139</v>
      </c>
      <c r="K31" s="25">
        <f t="shared" si="7"/>
        <v>169</v>
      </c>
    </row>
    <row r="32" spans="1:14" ht="12.75">
      <c r="A32" s="37" t="s">
        <v>13</v>
      </c>
      <c r="B32" s="45">
        <f aca="true" t="shared" si="8" ref="B32:K32">B49+B66</f>
        <v>1690</v>
      </c>
      <c r="C32" s="42">
        <f t="shared" si="8"/>
        <v>119</v>
      </c>
      <c r="D32" s="42">
        <f t="shared" si="8"/>
        <v>304</v>
      </c>
      <c r="E32" s="42">
        <f t="shared" si="8"/>
        <v>925</v>
      </c>
      <c r="F32" s="42">
        <f t="shared" si="8"/>
        <v>160</v>
      </c>
      <c r="G32" s="42">
        <f t="shared" si="8"/>
        <v>122</v>
      </c>
      <c r="H32" s="42">
        <f t="shared" si="8"/>
        <v>5</v>
      </c>
      <c r="I32" s="43">
        <f t="shared" si="8"/>
        <v>55</v>
      </c>
      <c r="J32" s="44">
        <f t="shared" si="8"/>
        <v>691</v>
      </c>
      <c r="K32" s="43">
        <f t="shared" si="8"/>
        <v>999</v>
      </c>
      <c r="N32" s="40"/>
    </row>
    <row r="33" spans="1:14" ht="12.75">
      <c r="A33" s="37" t="s">
        <v>31</v>
      </c>
      <c r="B33" s="45">
        <f aca="true" t="shared" si="9" ref="B33:K33">B50+B67</f>
        <v>118</v>
      </c>
      <c r="C33" s="42">
        <f t="shared" si="9"/>
        <v>5</v>
      </c>
      <c r="D33" s="42">
        <f t="shared" si="9"/>
        <v>5</v>
      </c>
      <c r="E33" s="42">
        <f t="shared" si="9"/>
        <v>85</v>
      </c>
      <c r="F33" s="42">
        <f t="shared" si="9"/>
        <v>9</v>
      </c>
      <c r="G33" s="42">
        <f t="shared" si="9"/>
        <v>9</v>
      </c>
      <c r="H33" s="42">
        <f t="shared" si="9"/>
        <v>1</v>
      </c>
      <c r="I33" s="43">
        <f t="shared" si="9"/>
        <v>4</v>
      </c>
      <c r="J33" s="44">
        <f t="shared" si="9"/>
        <v>36</v>
      </c>
      <c r="K33" s="43">
        <f t="shared" si="9"/>
        <v>82</v>
      </c>
      <c r="N33" s="40"/>
    </row>
    <row r="34" spans="1:14" ht="12.75">
      <c r="A34" s="37" t="s">
        <v>29</v>
      </c>
      <c r="B34" s="45">
        <f aca="true" t="shared" si="10" ref="B34:K34">B51+B68</f>
        <v>1424</v>
      </c>
      <c r="C34" s="42">
        <f t="shared" si="10"/>
        <v>111</v>
      </c>
      <c r="D34" s="42">
        <f t="shared" si="10"/>
        <v>184</v>
      </c>
      <c r="E34" s="42">
        <f t="shared" si="10"/>
        <v>885</v>
      </c>
      <c r="F34" s="42">
        <f t="shared" si="10"/>
        <v>88</v>
      </c>
      <c r="G34" s="42">
        <f t="shared" si="10"/>
        <v>114</v>
      </c>
      <c r="H34" s="42">
        <f t="shared" si="10"/>
        <v>3</v>
      </c>
      <c r="I34" s="43">
        <f t="shared" si="10"/>
        <v>39</v>
      </c>
      <c r="J34" s="44">
        <f t="shared" si="10"/>
        <v>669</v>
      </c>
      <c r="K34" s="43">
        <f t="shared" si="10"/>
        <v>755</v>
      </c>
      <c r="N34" s="40"/>
    </row>
    <row r="35" spans="1:11" ht="13.5" thickBot="1">
      <c r="A35" s="38" t="s">
        <v>8</v>
      </c>
      <c r="B35" s="29">
        <f>SUM(B25:B34)</f>
        <v>5940</v>
      </c>
      <c r="C35" s="30">
        <f aca="true" t="shared" si="11" ref="C35:K35">SUM(C25:C34)</f>
        <v>318</v>
      </c>
      <c r="D35" s="30">
        <f t="shared" si="11"/>
        <v>833</v>
      </c>
      <c r="E35" s="30">
        <f t="shared" si="11"/>
        <v>3672</v>
      </c>
      <c r="F35" s="30">
        <f t="shared" si="11"/>
        <v>561</v>
      </c>
      <c r="G35" s="30">
        <f t="shared" si="11"/>
        <v>373</v>
      </c>
      <c r="H35" s="30">
        <f t="shared" si="11"/>
        <v>15</v>
      </c>
      <c r="I35" s="31">
        <f t="shared" si="11"/>
        <v>168</v>
      </c>
      <c r="J35" s="32">
        <f t="shared" si="11"/>
        <v>2973</v>
      </c>
      <c r="K35" s="31">
        <f t="shared" si="11"/>
        <v>2967</v>
      </c>
    </row>
    <row r="38" ht="12.75">
      <c r="A38" s="35" t="s">
        <v>23</v>
      </c>
    </row>
    <row r="39" ht="13.5" thickBot="1">
      <c r="A39" s="34"/>
    </row>
    <row r="40" spans="1:11" ht="13.5" customHeight="1" thickBot="1">
      <c r="A40" s="39" t="s">
        <v>25</v>
      </c>
      <c r="B40" s="18" t="s">
        <v>1</v>
      </c>
      <c r="C40" s="61" t="s">
        <v>14</v>
      </c>
      <c r="D40" s="62"/>
      <c r="E40" s="62"/>
      <c r="F40" s="62"/>
      <c r="G40" s="62"/>
      <c r="H40" s="62"/>
      <c r="I40" s="63"/>
      <c r="J40" s="64" t="s">
        <v>0</v>
      </c>
      <c r="K40" s="65"/>
    </row>
    <row r="41" spans="1:11" ht="25.5">
      <c r="A41" s="36"/>
      <c r="B41" s="19" t="s">
        <v>7</v>
      </c>
      <c r="C41" s="2" t="s">
        <v>26</v>
      </c>
      <c r="D41" s="2" t="s">
        <v>4</v>
      </c>
      <c r="E41" s="2" t="s">
        <v>19</v>
      </c>
      <c r="F41" s="41" t="s">
        <v>27</v>
      </c>
      <c r="G41" s="2" t="s">
        <v>5</v>
      </c>
      <c r="H41" s="2" t="s">
        <v>28</v>
      </c>
      <c r="I41" s="3" t="s">
        <v>6</v>
      </c>
      <c r="J41" s="21" t="s">
        <v>15</v>
      </c>
      <c r="K41" s="20" t="s">
        <v>16</v>
      </c>
    </row>
    <row r="42" spans="1:11" ht="15.75" customHeight="1">
      <c r="A42" s="37" t="s">
        <v>9</v>
      </c>
      <c r="B42" s="22">
        <v>292</v>
      </c>
      <c r="C42" s="23">
        <v>12</v>
      </c>
      <c r="D42" s="23">
        <v>16</v>
      </c>
      <c r="E42" s="23">
        <v>217</v>
      </c>
      <c r="F42" s="24">
        <v>24</v>
      </c>
      <c r="G42" s="23">
        <v>12</v>
      </c>
      <c r="H42" s="23">
        <v>2</v>
      </c>
      <c r="I42" s="25">
        <v>9</v>
      </c>
      <c r="J42" s="26">
        <v>118</v>
      </c>
      <c r="K42" s="25">
        <v>174</v>
      </c>
    </row>
    <row r="43" spans="1:11" ht="12.75">
      <c r="A43" s="37" t="s">
        <v>17</v>
      </c>
      <c r="B43" s="22">
        <v>167</v>
      </c>
      <c r="C43" s="23">
        <v>14</v>
      </c>
      <c r="D43" s="27">
        <v>11</v>
      </c>
      <c r="E43" s="27">
        <v>126</v>
      </c>
      <c r="F43" s="23">
        <v>3</v>
      </c>
      <c r="G43" s="27">
        <v>6</v>
      </c>
      <c r="H43" s="23">
        <v>2</v>
      </c>
      <c r="I43" s="25">
        <v>5</v>
      </c>
      <c r="J43" s="26">
        <v>52</v>
      </c>
      <c r="K43" s="25">
        <v>115</v>
      </c>
    </row>
    <row r="44" spans="1:11" ht="12.75">
      <c r="A44" s="37" t="s">
        <v>11</v>
      </c>
      <c r="B44" s="22">
        <v>7</v>
      </c>
      <c r="C44" s="23">
        <v>0</v>
      </c>
      <c r="D44" s="23">
        <v>0</v>
      </c>
      <c r="E44" s="23">
        <v>0</v>
      </c>
      <c r="F44" s="23">
        <v>0</v>
      </c>
      <c r="G44" s="23">
        <v>1</v>
      </c>
      <c r="H44" s="23">
        <v>0</v>
      </c>
      <c r="I44" s="25">
        <v>6</v>
      </c>
      <c r="J44" s="26">
        <v>7</v>
      </c>
      <c r="K44" s="25">
        <v>0</v>
      </c>
    </row>
    <row r="45" spans="1:11" ht="12.75">
      <c r="A45" s="37" t="s">
        <v>10</v>
      </c>
      <c r="B45" s="22">
        <v>481</v>
      </c>
      <c r="C45" s="23">
        <v>20</v>
      </c>
      <c r="D45" s="23">
        <v>75</v>
      </c>
      <c r="E45" s="23">
        <v>306</v>
      </c>
      <c r="F45" s="23">
        <v>46</v>
      </c>
      <c r="G45" s="23">
        <v>26</v>
      </c>
      <c r="H45" s="23">
        <v>0</v>
      </c>
      <c r="I45" s="25">
        <v>8</v>
      </c>
      <c r="J45" s="26">
        <v>265</v>
      </c>
      <c r="K45" s="25">
        <v>216</v>
      </c>
    </row>
    <row r="46" spans="1:11" ht="12.75">
      <c r="A46" s="37" t="s">
        <v>2</v>
      </c>
      <c r="B46" s="22">
        <v>101</v>
      </c>
      <c r="C46" s="23">
        <v>2</v>
      </c>
      <c r="D46" s="23">
        <v>7</v>
      </c>
      <c r="E46" s="23">
        <v>86</v>
      </c>
      <c r="F46" s="23">
        <v>1</v>
      </c>
      <c r="G46" s="23">
        <v>5</v>
      </c>
      <c r="H46" s="23">
        <v>0</v>
      </c>
      <c r="I46" s="24">
        <v>0</v>
      </c>
      <c r="J46" s="26">
        <v>6</v>
      </c>
      <c r="K46" s="25">
        <v>95</v>
      </c>
    </row>
    <row r="47" spans="1:11" ht="12.75">
      <c r="A47" s="37" t="s">
        <v>3</v>
      </c>
      <c r="B47" s="22">
        <v>952</v>
      </c>
      <c r="C47" s="23">
        <v>15</v>
      </c>
      <c r="D47" s="23">
        <v>150</v>
      </c>
      <c r="E47" s="23">
        <v>538</v>
      </c>
      <c r="F47" s="23">
        <v>179</v>
      </c>
      <c r="G47" s="23">
        <v>40</v>
      </c>
      <c r="H47" s="27">
        <v>1</v>
      </c>
      <c r="I47" s="25">
        <v>29</v>
      </c>
      <c r="J47" s="26">
        <v>786</v>
      </c>
      <c r="K47" s="25">
        <v>166</v>
      </c>
    </row>
    <row r="48" spans="1:11" ht="12.75">
      <c r="A48" s="37" t="s">
        <v>12</v>
      </c>
      <c r="B48" s="22">
        <v>259</v>
      </c>
      <c r="C48" s="23">
        <v>11</v>
      </c>
      <c r="D48" s="23">
        <v>25</v>
      </c>
      <c r="E48" s="23">
        <v>185</v>
      </c>
      <c r="F48" s="23">
        <v>19</v>
      </c>
      <c r="G48" s="23">
        <v>15</v>
      </c>
      <c r="H48" s="27">
        <v>0</v>
      </c>
      <c r="I48" s="25">
        <v>4</v>
      </c>
      <c r="J48" s="26">
        <v>117</v>
      </c>
      <c r="K48" s="25">
        <v>142</v>
      </c>
    </row>
    <row r="49" spans="1:11" ht="12.75">
      <c r="A49" s="37" t="s">
        <v>13</v>
      </c>
      <c r="B49" s="45">
        <v>1374</v>
      </c>
      <c r="C49" s="42">
        <v>71</v>
      </c>
      <c r="D49" s="42">
        <v>260</v>
      </c>
      <c r="E49" s="42">
        <v>773</v>
      </c>
      <c r="F49" s="42">
        <v>128</v>
      </c>
      <c r="G49" s="42">
        <v>92</v>
      </c>
      <c r="H49" s="42">
        <v>5</v>
      </c>
      <c r="I49" s="43">
        <v>45</v>
      </c>
      <c r="J49" s="44">
        <v>595</v>
      </c>
      <c r="K49" s="43">
        <v>779</v>
      </c>
    </row>
    <row r="50" spans="1:11" ht="12.75">
      <c r="A50" s="37" t="s">
        <v>31</v>
      </c>
      <c r="B50" s="45">
        <v>96</v>
      </c>
      <c r="C50" s="42">
        <v>5</v>
      </c>
      <c r="D50" s="42">
        <v>4</v>
      </c>
      <c r="E50" s="42">
        <v>73</v>
      </c>
      <c r="F50" s="42">
        <v>8</v>
      </c>
      <c r="G50" s="42">
        <v>4</v>
      </c>
      <c r="H50" s="42">
        <v>1</v>
      </c>
      <c r="I50" s="43">
        <v>1</v>
      </c>
      <c r="J50" s="44">
        <v>29</v>
      </c>
      <c r="K50" s="43">
        <v>67</v>
      </c>
    </row>
    <row r="51" spans="1:11" ht="12.75">
      <c r="A51" s="37" t="s">
        <v>29</v>
      </c>
      <c r="B51" s="45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3">
        <v>0</v>
      </c>
      <c r="J51" s="44">
        <v>0</v>
      </c>
      <c r="K51" s="43">
        <v>0</v>
      </c>
    </row>
    <row r="52" spans="1:11" ht="13.5" thickBot="1">
      <c r="A52" s="38" t="s">
        <v>8</v>
      </c>
      <c r="B52" s="29">
        <f aca="true" t="shared" si="12" ref="B52:K52">SUM(B42:B51)</f>
        <v>3729</v>
      </c>
      <c r="C52" s="30">
        <f t="shared" si="12"/>
        <v>150</v>
      </c>
      <c r="D52" s="30">
        <f t="shared" si="12"/>
        <v>548</v>
      </c>
      <c r="E52" s="30">
        <f t="shared" si="12"/>
        <v>2304</v>
      </c>
      <c r="F52" s="30">
        <f t="shared" si="12"/>
        <v>408</v>
      </c>
      <c r="G52" s="30">
        <f t="shared" si="12"/>
        <v>201</v>
      </c>
      <c r="H52" s="30">
        <f t="shared" si="12"/>
        <v>11</v>
      </c>
      <c r="I52" s="31">
        <f t="shared" si="12"/>
        <v>107</v>
      </c>
      <c r="J52" s="32">
        <f t="shared" si="12"/>
        <v>1975</v>
      </c>
      <c r="K52" s="31">
        <f t="shared" si="12"/>
        <v>1754</v>
      </c>
    </row>
    <row r="55" ht="12.75">
      <c r="A55" s="35" t="s">
        <v>24</v>
      </c>
    </row>
    <row r="56" ht="13.5" thickBot="1">
      <c r="A56" s="34"/>
    </row>
    <row r="57" spans="1:11" ht="13.5" thickBot="1">
      <c r="A57" s="39" t="s">
        <v>25</v>
      </c>
      <c r="B57" s="18" t="s">
        <v>1</v>
      </c>
      <c r="C57" s="61" t="s">
        <v>14</v>
      </c>
      <c r="D57" s="62"/>
      <c r="E57" s="62"/>
      <c r="F57" s="62"/>
      <c r="G57" s="62"/>
      <c r="H57" s="62"/>
      <c r="I57" s="63"/>
      <c r="J57" s="64" t="s">
        <v>0</v>
      </c>
      <c r="K57" s="65"/>
    </row>
    <row r="58" spans="1:11" ht="25.5">
      <c r="A58" s="36"/>
      <c r="B58" s="19" t="s">
        <v>7</v>
      </c>
      <c r="C58" s="2" t="s">
        <v>26</v>
      </c>
      <c r="D58" s="2" t="s">
        <v>4</v>
      </c>
      <c r="E58" s="2" t="s">
        <v>19</v>
      </c>
      <c r="F58" s="41" t="s">
        <v>27</v>
      </c>
      <c r="G58" s="2" t="s">
        <v>5</v>
      </c>
      <c r="H58" s="2" t="s">
        <v>28</v>
      </c>
      <c r="I58" s="3" t="s">
        <v>6</v>
      </c>
      <c r="J58" s="21" t="s">
        <v>15</v>
      </c>
      <c r="K58" s="20" t="s">
        <v>16</v>
      </c>
    </row>
    <row r="59" spans="1:11" ht="12.75">
      <c r="A59" s="37" t="s">
        <v>9</v>
      </c>
      <c r="B59" s="22">
        <v>142</v>
      </c>
      <c r="C59" s="23">
        <v>2</v>
      </c>
      <c r="D59" s="23">
        <v>10</v>
      </c>
      <c r="E59" s="23">
        <v>106</v>
      </c>
      <c r="F59" s="24">
        <v>19</v>
      </c>
      <c r="G59" s="23">
        <v>3</v>
      </c>
      <c r="H59" s="23">
        <v>0</v>
      </c>
      <c r="I59" s="25">
        <v>2</v>
      </c>
      <c r="J59" s="26">
        <v>59</v>
      </c>
      <c r="K59" s="25">
        <v>83</v>
      </c>
    </row>
    <row r="60" spans="1:11" ht="12.75">
      <c r="A60" s="37" t="s">
        <v>17</v>
      </c>
      <c r="B60" s="22">
        <v>19</v>
      </c>
      <c r="C60" s="23">
        <v>0</v>
      </c>
      <c r="D60" s="27">
        <v>1</v>
      </c>
      <c r="E60" s="27">
        <v>15</v>
      </c>
      <c r="F60" s="23">
        <v>1</v>
      </c>
      <c r="G60" s="27">
        <v>2</v>
      </c>
      <c r="H60" s="23">
        <v>0</v>
      </c>
      <c r="I60" s="25">
        <v>0</v>
      </c>
      <c r="J60" s="26">
        <v>11</v>
      </c>
      <c r="K60" s="25">
        <v>8</v>
      </c>
    </row>
    <row r="61" spans="1:11" ht="12.75">
      <c r="A61" s="37" t="s">
        <v>11</v>
      </c>
      <c r="B61" s="22">
        <v>17</v>
      </c>
      <c r="C61" s="23">
        <v>0</v>
      </c>
      <c r="D61" s="23">
        <v>4</v>
      </c>
      <c r="E61" s="23">
        <v>12</v>
      </c>
      <c r="F61" s="23">
        <v>0</v>
      </c>
      <c r="G61" s="23">
        <v>1</v>
      </c>
      <c r="H61" s="23">
        <v>0</v>
      </c>
      <c r="I61" s="25">
        <v>0</v>
      </c>
      <c r="J61" s="26">
        <v>14</v>
      </c>
      <c r="K61" s="25">
        <v>3</v>
      </c>
    </row>
    <row r="62" spans="1:11" ht="12.75">
      <c r="A62" s="37" t="s">
        <v>10</v>
      </c>
      <c r="B62" s="22">
        <v>42</v>
      </c>
      <c r="C62" s="23">
        <v>3</v>
      </c>
      <c r="D62" s="23">
        <v>8</v>
      </c>
      <c r="E62" s="23">
        <v>24</v>
      </c>
      <c r="F62" s="23">
        <v>0</v>
      </c>
      <c r="G62" s="23">
        <v>5</v>
      </c>
      <c r="H62" s="23">
        <v>0</v>
      </c>
      <c r="I62" s="25">
        <v>2</v>
      </c>
      <c r="J62" s="26">
        <v>15</v>
      </c>
      <c r="K62" s="25">
        <v>27</v>
      </c>
    </row>
    <row r="63" spans="1:11" ht="12.75">
      <c r="A63" s="37" t="s">
        <v>2</v>
      </c>
      <c r="B63" s="22">
        <v>45</v>
      </c>
      <c r="C63" s="23">
        <v>2</v>
      </c>
      <c r="D63" s="23">
        <v>3</v>
      </c>
      <c r="E63" s="23">
        <v>36</v>
      </c>
      <c r="F63" s="23">
        <v>1</v>
      </c>
      <c r="G63" s="23">
        <v>2</v>
      </c>
      <c r="H63" s="23">
        <v>0</v>
      </c>
      <c r="I63" s="24">
        <v>1</v>
      </c>
      <c r="J63" s="26">
        <v>4</v>
      </c>
      <c r="K63" s="25">
        <v>41</v>
      </c>
    </row>
    <row r="64" spans="1:11" ht="12.75">
      <c r="A64" s="37" t="s">
        <v>3</v>
      </c>
      <c r="B64" s="22">
        <v>135</v>
      </c>
      <c r="C64" s="23">
        <v>0</v>
      </c>
      <c r="D64" s="23">
        <v>24</v>
      </c>
      <c r="E64" s="23">
        <v>90</v>
      </c>
      <c r="F64" s="23">
        <v>10</v>
      </c>
      <c r="G64" s="23">
        <v>8</v>
      </c>
      <c r="H64" s="27">
        <v>0</v>
      </c>
      <c r="I64" s="25">
        <v>3</v>
      </c>
      <c r="J64" s="26">
        <v>101</v>
      </c>
      <c r="K64" s="25">
        <v>34</v>
      </c>
    </row>
    <row r="65" spans="1:11" ht="12.75">
      <c r="A65" s="37" t="s">
        <v>12</v>
      </c>
      <c r="B65" s="22">
        <v>49</v>
      </c>
      <c r="C65" s="23">
        <v>2</v>
      </c>
      <c r="D65" s="23">
        <v>6</v>
      </c>
      <c r="E65" s="23">
        <v>36</v>
      </c>
      <c r="F65" s="23">
        <v>1</v>
      </c>
      <c r="G65" s="23">
        <v>2</v>
      </c>
      <c r="H65" s="27">
        <v>1</v>
      </c>
      <c r="I65" s="25">
        <v>1</v>
      </c>
      <c r="J65" s="26">
        <v>22</v>
      </c>
      <c r="K65" s="25">
        <v>27</v>
      </c>
    </row>
    <row r="66" spans="1:11" ht="12.75">
      <c r="A66" s="37" t="s">
        <v>13</v>
      </c>
      <c r="B66" s="45">
        <v>316</v>
      </c>
      <c r="C66" s="42">
        <v>48</v>
      </c>
      <c r="D66" s="42">
        <v>44</v>
      </c>
      <c r="E66" s="42">
        <v>152</v>
      </c>
      <c r="F66" s="42">
        <v>32</v>
      </c>
      <c r="G66" s="42">
        <v>30</v>
      </c>
      <c r="H66" s="42">
        <v>0</v>
      </c>
      <c r="I66" s="43">
        <v>10</v>
      </c>
      <c r="J66" s="44">
        <v>96</v>
      </c>
      <c r="K66" s="43">
        <v>220</v>
      </c>
    </row>
    <row r="67" spans="1:11" ht="12.75">
      <c r="A67" s="37" t="s">
        <v>31</v>
      </c>
      <c r="B67" s="45">
        <v>22</v>
      </c>
      <c r="C67" s="42">
        <v>0</v>
      </c>
      <c r="D67" s="42">
        <v>1</v>
      </c>
      <c r="E67" s="42">
        <v>12</v>
      </c>
      <c r="F67" s="42">
        <v>1</v>
      </c>
      <c r="G67" s="42">
        <v>5</v>
      </c>
      <c r="H67" s="42">
        <v>0</v>
      </c>
      <c r="I67" s="43">
        <v>3</v>
      </c>
      <c r="J67" s="44">
        <v>7</v>
      </c>
      <c r="K67" s="43">
        <v>15</v>
      </c>
    </row>
    <row r="68" spans="1:11" ht="12.75">
      <c r="A68" s="37" t="s">
        <v>29</v>
      </c>
      <c r="B68" s="45">
        <v>1424</v>
      </c>
      <c r="C68" s="42">
        <v>111</v>
      </c>
      <c r="D68" s="42">
        <v>184</v>
      </c>
      <c r="E68" s="42">
        <v>885</v>
      </c>
      <c r="F68" s="42">
        <v>88</v>
      </c>
      <c r="G68" s="42">
        <v>114</v>
      </c>
      <c r="H68" s="42">
        <v>3</v>
      </c>
      <c r="I68" s="43">
        <v>39</v>
      </c>
      <c r="J68" s="44">
        <v>669</v>
      </c>
      <c r="K68" s="43">
        <v>755</v>
      </c>
    </row>
    <row r="69" spans="1:11" ht="13.5" thickBot="1">
      <c r="A69" s="38" t="s">
        <v>8</v>
      </c>
      <c r="B69" s="29">
        <f aca="true" t="shared" si="13" ref="B69:K69">SUM(B59:B68)</f>
        <v>2211</v>
      </c>
      <c r="C69" s="30">
        <f t="shared" si="13"/>
        <v>168</v>
      </c>
      <c r="D69" s="30">
        <f t="shared" si="13"/>
        <v>285</v>
      </c>
      <c r="E69" s="30">
        <f t="shared" si="13"/>
        <v>1368</v>
      </c>
      <c r="F69" s="30">
        <f t="shared" si="13"/>
        <v>153</v>
      </c>
      <c r="G69" s="30">
        <f t="shared" si="13"/>
        <v>172</v>
      </c>
      <c r="H69" s="30">
        <f t="shared" si="13"/>
        <v>4</v>
      </c>
      <c r="I69" s="31">
        <f t="shared" si="13"/>
        <v>61</v>
      </c>
      <c r="J69" s="32">
        <f t="shared" si="13"/>
        <v>998</v>
      </c>
      <c r="K69" s="31">
        <f t="shared" si="13"/>
        <v>1213</v>
      </c>
    </row>
    <row r="72" ht="12.75">
      <c r="A72" t="s">
        <v>18</v>
      </c>
    </row>
  </sheetData>
  <sheetProtection/>
  <mergeCells count="11">
    <mergeCell ref="C57:I57"/>
    <mergeCell ref="J57:K57"/>
    <mergeCell ref="C23:I23"/>
    <mergeCell ref="J23:K23"/>
    <mergeCell ref="A1:K1"/>
    <mergeCell ref="A2:K2"/>
    <mergeCell ref="A3:K3"/>
    <mergeCell ref="C6:I6"/>
    <mergeCell ref="J6:K6"/>
    <mergeCell ref="C40:I40"/>
    <mergeCell ref="J40:K40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Illinios at Urbana-Champaign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UIUC</dc:creator>
  <cp:keywords/>
  <dc:description/>
  <cp:lastModifiedBy>Graff, Philip M</cp:lastModifiedBy>
  <cp:lastPrinted>2013-09-11T20:26:36Z</cp:lastPrinted>
  <dcterms:created xsi:type="dcterms:W3CDTF">2007-06-06T16:44:03Z</dcterms:created>
  <dcterms:modified xsi:type="dcterms:W3CDTF">2016-10-24T13:31:55Z</dcterms:modified>
  <cp:category/>
  <cp:version/>
  <cp:contentType/>
  <cp:contentStatus/>
</cp:coreProperties>
</file>