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860" windowWidth="19125" windowHeight="4365" activeTab="0"/>
  </bookViews>
  <sheets>
    <sheet name="Percent" sheetId="1" r:id="rId1"/>
    <sheet name="Number" sheetId="2" r:id="rId2"/>
  </sheets>
  <definedNames/>
  <calcPr fullCalcOnLoad="1"/>
</workbook>
</file>

<file path=xl/sharedStrings.xml><?xml version="1.0" encoding="utf-8"?>
<sst xmlns="http://schemas.openxmlformats.org/spreadsheetml/2006/main" count="174" uniqueCount="30">
  <si>
    <t>Gender</t>
  </si>
  <si>
    <t>Total</t>
  </si>
  <si>
    <t>Education</t>
  </si>
  <si>
    <t>Engineering</t>
  </si>
  <si>
    <t>Asian</t>
  </si>
  <si>
    <t>Hispanic</t>
  </si>
  <si>
    <t>Unknown</t>
  </si>
  <si>
    <t>All</t>
  </si>
  <si>
    <t>Total Campus</t>
  </si>
  <si>
    <t>ACES</t>
  </si>
  <si>
    <t>Business</t>
  </si>
  <si>
    <t>Aviation</t>
  </si>
  <si>
    <t>FAA</t>
  </si>
  <si>
    <t>LAS</t>
  </si>
  <si>
    <t>Ethnicity</t>
  </si>
  <si>
    <t>Male</t>
  </si>
  <si>
    <t>Female</t>
  </si>
  <si>
    <t>ALS</t>
  </si>
  <si>
    <t>Note:  Cohort includes both two-year and four-year degree-seeking students.</t>
  </si>
  <si>
    <t>White</t>
  </si>
  <si>
    <t>University of Illinois at Urbana-Champaign</t>
  </si>
  <si>
    <t>Original Cohort</t>
  </si>
  <si>
    <t>Graduated:  Any UIUC College</t>
  </si>
  <si>
    <t>Graduated:  Graduating College Same as Entering College</t>
  </si>
  <si>
    <t>Graduated:  Graduating College Different from Entering College</t>
  </si>
  <si>
    <t>Entering College</t>
  </si>
  <si>
    <t>2006 First-Time, Full-Time Six-Year Graduation Rates by College, Race and Gender</t>
  </si>
  <si>
    <t>Black</t>
  </si>
  <si>
    <t>Non-Res Alien</t>
  </si>
  <si>
    <t>Amer Ind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</si>
</sst>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8" fontId="0" fillId="0" borderId="12" xfId="57" applyNumberFormat="1" applyFont="1" applyBorder="1" applyAlignment="1">
      <alignment horizontal="center"/>
    </xf>
    <xf numFmtId="168" fontId="0" fillId="0" borderId="0" xfId="57" applyNumberFormat="1" applyFont="1" applyBorder="1" applyAlignment="1">
      <alignment horizontal="center"/>
    </xf>
    <xf numFmtId="168" fontId="0" fillId="0" borderId="0" xfId="57" applyNumberFormat="1" applyFont="1" applyBorder="1" applyAlignment="1" quotePrefix="1">
      <alignment horizontal="center"/>
    </xf>
    <xf numFmtId="168" fontId="0" fillId="0" borderId="11" xfId="57" applyNumberFormat="1" applyFont="1" applyBorder="1" applyAlignment="1">
      <alignment horizontal="center"/>
    </xf>
    <xf numFmtId="168" fontId="0" fillId="0" borderId="10" xfId="57" applyNumberFormat="1" applyFont="1" applyBorder="1" applyAlignment="1">
      <alignment horizontal="center"/>
    </xf>
    <xf numFmtId="168" fontId="0" fillId="0" borderId="0" xfId="57" applyNumberFormat="1" applyFont="1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5" fillId="0" borderId="12" xfId="57" applyNumberFormat="1" applyFont="1" applyBorder="1" applyAlignment="1">
      <alignment horizontal="center"/>
    </xf>
    <xf numFmtId="168" fontId="5" fillId="0" borderId="0" xfId="57" applyNumberFormat="1" applyFont="1" applyBorder="1" applyAlignment="1">
      <alignment horizontal="center"/>
    </xf>
    <xf numFmtId="168" fontId="5" fillId="0" borderId="11" xfId="57" applyNumberFormat="1" applyFont="1" applyBorder="1" applyAlignment="1">
      <alignment horizontal="center"/>
    </xf>
    <xf numFmtId="168" fontId="5" fillId="0" borderId="10" xfId="57" applyNumberFormat="1" applyFont="1" applyBorder="1" applyAlignment="1">
      <alignment horizontal="center"/>
    </xf>
    <xf numFmtId="168" fontId="2" fillId="34" borderId="14" xfId="57" applyNumberFormat="1" applyFont="1" applyFill="1" applyBorder="1" applyAlignment="1">
      <alignment horizontal="center"/>
    </xf>
    <xf numFmtId="168" fontId="2" fillId="34" borderId="15" xfId="57" applyNumberFormat="1" applyFont="1" applyFill="1" applyBorder="1" applyAlignment="1">
      <alignment horizontal="center"/>
    </xf>
    <xf numFmtId="168" fontId="2" fillId="34" borderId="16" xfId="57" applyNumberFormat="1" applyFont="1" applyFill="1" applyBorder="1" applyAlignment="1">
      <alignment horizontal="center"/>
    </xf>
    <xf numFmtId="168" fontId="2" fillId="34" borderId="17" xfId="57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2" fillId="33" borderId="13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0" fillId="0" borderId="12" xfId="57" applyNumberFormat="1" applyFont="1" applyBorder="1" applyAlignment="1">
      <alignment horizontal="center"/>
    </xf>
    <xf numFmtId="3" fontId="0" fillId="0" borderId="0" xfId="57" applyNumberFormat="1" applyFont="1" applyBorder="1" applyAlignment="1">
      <alignment horizontal="center"/>
    </xf>
    <xf numFmtId="3" fontId="0" fillId="0" borderId="0" xfId="57" applyNumberFormat="1" applyFont="1" applyBorder="1" applyAlignment="1" quotePrefix="1">
      <alignment horizontal="center"/>
    </xf>
    <xf numFmtId="3" fontId="0" fillId="0" borderId="11" xfId="57" applyNumberFormat="1" applyFont="1" applyBorder="1" applyAlignment="1">
      <alignment horizontal="center"/>
    </xf>
    <xf numFmtId="3" fontId="0" fillId="0" borderId="10" xfId="57" applyNumberFormat="1" applyFont="1" applyBorder="1" applyAlignment="1">
      <alignment horizontal="center"/>
    </xf>
    <xf numFmtId="3" fontId="0" fillId="0" borderId="0" xfId="57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5" fillId="0" borderId="12" xfId="57" applyNumberFormat="1" applyFont="1" applyBorder="1" applyAlignment="1">
      <alignment horizontal="center"/>
    </xf>
    <xf numFmtId="3" fontId="5" fillId="0" borderId="0" xfId="57" applyNumberFormat="1" applyFont="1" applyBorder="1" applyAlignment="1">
      <alignment horizontal="center"/>
    </xf>
    <xf numFmtId="3" fontId="5" fillId="0" borderId="11" xfId="57" applyNumberFormat="1" applyFont="1" applyBorder="1" applyAlignment="1">
      <alignment horizontal="center"/>
    </xf>
    <xf numFmtId="3" fontId="5" fillId="0" borderId="10" xfId="57" applyNumberFormat="1" applyFont="1" applyBorder="1" applyAlignment="1">
      <alignment horizontal="center"/>
    </xf>
    <xf numFmtId="3" fontId="2" fillId="34" borderId="14" xfId="57" applyNumberFormat="1" applyFont="1" applyFill="1" applyBorder="1" applyAlignment="1">
      <alignment horizontal="center"/>
    </xf>
    <xf numFmtId="3" fontId="2" fillId="34" borderId="15" xfId="57" applyNumberFormat="1" applyFont="1" applyFill="1" applyBorder="1" applyAlignment="1">
      <alignment horizontal="center"/>
    </xf>
    <xf numFmtId="3" fontId="2" fillId="34" borderId="16" xfId="57" applyNumberFormat="1" applyFont="1" applyFill="1" applyBorder="1" applyAlignment="1">
      <alignment horizontal="center"/>
    </xf>
    <xf numFmtId="3" fontId="2" fillId="34" borderId="17" xfId="57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12" xfId="0" applyNumberFormat="1" applyBorder="1" applyAlignment="1">
      <alignment/>
    </xf>
    <xf numFmtId="3" fontId="2" fillId="0" borderId="12" xfId="0" applyNumberFormat="1" applyFont="1" applyBorder="1" applyAlignment="1">
      <alignment/>
    </xf>
    <xf numFmtId="3" fontId="2" fillId="34" borderId="14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3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" fillId="37" borderId="19" xfId="0" applyNumberFormat="1" applyFont="1" applyFill="1" applyBorder="1" applyAlignment="1">
      <alignment horizontal="center"/>
    </xf>
    <xf numFmtId="3" fontId="2" fillId="37" borderId="21" xfId="0" applyNumberFormat="1" applyFont="1" applyFill="1" applyBorder="1" applyAlignment="1">
      <alignment horizontal="center"/>
    </xf>
    <xf numFmtId="3" fontId="2" fillId="36" borderId="19" xfId="0" applyNumberFormat="1" applyFont="1" applyFill="1" applyBorder="1" applyAlignment="1">
      <alignment horizontal="center"/>
    </xf>
    <xf numFmtId="3" fontId="2" fillId="36" borderId="20" xfId="0" applyNumberFormat="1" applyFont="1" applyFill="1" applyBorder="1" applyAlignment="1">
      <alignment horizontal="center"/>
    </xf>
    <xf numFmtId="3" fontId="2" fillId="36" borderId="2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14.421875" style="0" bestFit="1" customWidth="1"/>
    <col min="2" max="2" width="12.421875" style="0" bestFit="1" customWidth="1"/>
    <col min="5" max="5" width="10.421875" style="0" bestFit="1" customWidth="1"/>
    <col min="6" max="6" width="10.00390625" style="0" bestFit="1" customWidth="1"/>
    <col min="8" max="8" width="10.8515625" style="0" bestFit="1" customWidth="1"/>
    <col min="9" max="9" width="10.421875" style="0" bestFit="1" customWidth="1"/>
  </cols>
  <sheetData>
    <row r="1" spans="1:11" ht="15.75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2.75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2.7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2.75">
      <c r="A4" s="43" t="s">
        <v>22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3.5" thickBot="1">
      <c r="A5" s="43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3.5" thickBot="1">
      <c r="A6" s="47" t="s">
        <v>25</v>
      </c>
      <c r="B6" s="5" t="s">
        <v>1</v>
      </c>
      <c r="C6" s="51" t="s">
        <v>14</v>
      </c>
      <c r="D6" s="52"/>
      <c r="E6" s="52"/>
      <c r="F6" s="52"/>
      <c r="G6" s="52"/>
      <c r="H6" s="52"/>
      <c r="I6" s="53"/>
      <c r="J6" s="54" t="s">
        <v>0</v>
      </c>
      <c r="K6" s="55"/>
    </row>
    <row r="7" spans="1:11" ht="25.5">
      <c r="A7" s="44"/>
      <c r="B7" s="4" t="s">
        <v>7</v>
      </c>
      <c r="C7" s="2" t="s">
        <v>27</v>
      </c>
      <c r="D7" s="2" t="s">
        <v>4</v>
      </c>
      <c r="E7" s="2" t="s">
        <v>19</v>
      </c>
      <c r="F7" s="49" t="s">
        <v>28</v>
      </c>
      <c r="G7" s="2" t="s">
        <v>5</v>
      </c>
      <c r="H7" s="2" t="s">
        <v>29</v>
      </c>
      <c r="I7" s="3" t="s">
        <v>6</v>
      </c>
      <c r="J7" s="1" t="s">
        <v>15</v>
      </c>
      <c r="K7" s="3" t="s">
        <v>16</v>
      </c>
    </row>
    <row r="8" spans="1:11" ht="12.75">
      <c r="A8" s="45" t="s">
        <v>9</v>
      </c>
      <c r="B8" s="6">
        <f>IF(Number!B8&gt;0,Number!B23/Number!B8,"n/a")</f>
        <v>0.8246527777777778</v>
      </c>
      <c r="C8" s="7">
        <f>IF(Number!C8&gt;0,Number!C23/Number!C8,"n/a")</f>
        <v>0.5625</v>
      </c>
      <c r="D8" s="7">
        <f>IF(Number!D8&gt;0,Number!D23/Number!D8,"n/a")</f>
        <v>0.7931034482758621</v>
      </c>
      <c r="E8" s="7">
        <f>IF(Number!E8&gt;0,Number!E23/Number!E8,"n/a")</f>
        <v>0.8623655913978494</v>
      </c>
      <c r="F8" s="8">
        <f>IF(Number!F8&gt;0,Number!F23/Number!F8,"n/a")</f>
        <v>1</v>
      </c>
      <c r="G8" s="7">
        <f>IF(Number!G8&gt;0,Number!G23/Number!G8,"n/a")</f>
        <v>0.5</v>
      </c>
      <c r="H8" s="7" t="str">
        <f>IF(Number!H8&gt;0,Number!H23/Number!H8,"n/a")</f>
        <v>n/a</v>
      </c>
      <c r="I8" s="9">
        <f>IF(Number!I8&gt;0,Number!I23/Number!I8,"n/a")</f>
        <v>0.9166666666666666</v>
      </c>
      <c r="J8" s="10">
        <f>IF(Number!J8&gt;0,Number!J23/Number!J8,"n/a")</f>
        <v>0.8225806451612904</v>
      </c>
      <c r="K8" s="9">
        <f>IF(Number!K8&gt;0,Number!K23/Number!K8,"n/a")</f>
        <v>0.8262195121951219</v>
      </c>
    </row>
    <row r="9" spans="1:11" ht="12.75">
      <c r="A9" s="45" t="s">
        <v>17</v>
      </c>
      <c r="B9" s="6">
        <f>IF(Number!B9&gt;0,Number!B24/Number!B9,"n/a")</f>
        <v>0.912621359223301</v>
      </c>
      <c r="C9" s="7">
        <f>IF(Number!C9&gt;0,Number!C24/Number!C9,"n/a")</f>
        <v>0.8333333333333334</v>
      </c>
      <c r="D9" s="11">
        <f>IF(Number!D9&gt;0,Number!D24/Number!D9,"n/a")</f>
        <v>0.7777777777777778</v>
      </c>
      <c r="E9" s="11">
        <f>IF(Number!E9&gt;0,Number!E24/Number!E9,"n/a")</f>
        <v>0.91875</v>
      </c>
      <c r="F9" s="7">
        <f>IF(Number!F9&gt;0,Number!F24/Number!F9,"n/a")</f>
        <v>1</v>
      </c>
      <c r="G9" s="11">
        <f>IF(Number!G9&gt;0,Number!G24/Number!G9,"n/a")</f>
        <v>0.9411764705882353</v>
      </c>
      <c r="H9" s="7">
        <f>IF(Number!H9&gt;0,Number!H24/Number!H9,"n/a")</f>
        <v>1</v>
      </c>
      <c r="I9" s="9">
        <f>IF(Number!I9&gt;0,Number!I24/Number!I9,"n/a")</f>
        <v>1</v>
      </c>
      <c r="J9" s="10">
        <f>IF(Number!J9&gt;0,Number!J24/Number!J9,"n/a")</f>
        <v>0.9152542372881356</v>
      </c>
      <c r="K9" s="9">
        <f>IF(Number!K9&gt;0,Number!K24/Number!K9,"n/a")</f>
        <v>0.9115646258503401</v>
      </c>
    </row>
    <row r="10" spans="1:11" ht="12.75">
      <c r="A10" s="45" t="s">
        <v>11</v>
      </c>
      <c r="B10" s="6">
        <f>IF(Number!B10&gt;0,Number!B25/Number!B10,"n/a")</f>
        <v>0.7777777777777778</v>
      </c>
      <c r="C10" s="7">
        <f>IF(Number!C10&gt;0,Number!C25/Number!C10,"n/a")</f>
        <v>1</v>
      </c>
      <c r="D10" s="7">
        <f>IF(Number!D10&gt;0,Number!D25/Number!D10,"n/a")</f>
        <v>0.6666666666666666</v>
      </c>
      <c r="E10" s="7">
        <f>IF(Number!E10&gt;0,Number!E25/Number!E10,"n/a")</f>
        <v>0.8225806451612904</v>
      </c>
      <c r="F10" s="7">
        <f>IF(Number!F10&gt;0,Number!F25/Number!F10,"n/a")</f>
        <v>0</v>
      </c>
      <c r="G10" s="7">
        <f>IF(Number!G10&gt;0,Number!G25/Number!G10,"n/a")</f>
        <v>0</v>
      </c>
      <c r="H10" s="7" t="str">
        <f>IF(Number!H10&gt;0,Number!H25/Number!H10,"n/a")</f>
        <v>n/a</v>
      </c>
      <c r="I10" s="9" t="str">
        <f>IF(Number!I10&gt;0,Number!I25/Number!I10,"n/a")</f>
        <v>n/a</v>
      </c>
      <c r="J10" s="10">
        <f>IF(Number!J10&gt;0,Number!J25/Number!J10,"n/a")</f>
        <v>0.8095238095238095</v>
      </c>
      <c r="K10" s="9">
        <f>IF(Number!K10&gt;0,Number!K25/Number!K10,"n/a")</f>
        <v>0.5555555555555556</v>
      </c>
    </row>
    <row r="11" spans="1:11" ht="12.75">
      <c r="A11" s="45" t="s">
        <v>10</v>
      </c>
      <c r="B11" s="6">
        <f>IF(Number!B11&gt;0,Number!B26/Number!B11,"n/a")</f>
        <v>0.871404399323181</v>
      </c>
      <c r="C11" s="7">
        <f>IF(Number!C11&gt;0,Number!C26/Number!C11,"n/a")</f>
        <v>0.7631578947368421</v>
      </c>
      <c r="D11" s="7">
        <f>IF(Number!D11&gt;0,Number!D26/Number!D11,"n/a")</f>
        <v>0.9411764705882353</v>
      </c>
      <c r="E11" s="7">
        <f>IF(Number!E11&gt;0,Number!E26/Number!E11,"n/a")</f>
        <v>0.9297752808988764</v>
      </c>
      <c r="F11" s="7">
        <f>IF(Number!F11&gt;0,Number!F26/Number!F11,"n/a")</f>
        <v>0.717391304347826</v>
      </c>
      <c r="G11" s="7">
        <f>IF(Number!G11&gt;0,Number!G26/Number!G11,"n/a")</f>
        <v>0.6818181818181818</v>
      </c>
      <c r="H11" s="7">
        <f>IF(Number!H11&gt;0,Number!H26/Number!H11,"n/a")</f>
        <v>0.75</v>
      </c>
      <c r="I11" s="9">
        <f>IF(Number!I11&gt;0,Number!I26/Number!I11,"n/a")</f>
        <v>0.7692307692307693</v>
      </c>
      <c r="J11" s="10">
        <f>IF(Number!J11&gt;0,Number!J26/Number!J11,"n/a")</f>
        <v>0.8587896253602305</v>
      </c>
      <c r="K11" s="9">
        <f>IF(Number!K11&gt;0,Number!K26/Number!K11,"n/a")</f>
        <v>0.889344262295082</v>
      </c>
    </row>
    <row r="12" spans="1:11" ht="12.75">
      <c r="A12" s="45" t="s">
        <v>2</v>
      </c>
      <c r="B12" s="6">
        <f>IF(Number!B12&gt;0,Number!B27/Number!B12,"n/a")</f>
        <v>0.9064327485380117</v>
      </c>
      <c r="C12" s="7">
        <f>IF(Number!C12&gt;0,Number!C27/Number!C12,"n/a")</f>
        <v>0.5</v>
      </c>
      <c r="D12" s="7">
        <f>IF(Number!D12&gt;0,Number!D27/Number!D12,"n/a")</f>
        <v>1</v>
      </c>
      <c r="E12" s="7">
        <f>IF(Number!E12&gt;0,Number!E27/Number!E12,"n/a")</f>
        <v>0.9178082191780822</v>
      </c>
      <c r="F12" s="7">
        <f>IF(Number!F12&gt;0,Number!F27/Number!F12,"n/a")</f>
        <v>1</v>
      </c>
      <c r="G12" s="7">
        <f>IF(Number!G12&gt;0,Number!G27/Number!G12,"n/a")</f>
        <v>1</v>
      </c>
      <c r="H12" s="8" t="str">
        <f>IF(Number!H12&gt;0,Number!H27/Number!H12,"n/a")</f>
        <v>n/a</v>
      </c>
      <c r="I12" s="8">
        <f>IF(Number!I12&gt;0,Number!I27/Number!I12,"n/a")</f>
        <v>1</v>
      </c>
      <c r="J12" s="10">
        <f>IF(Number!J12&gt;0,Number!J27/Number!J12,"n/a")</f>
        <v>0.7619047619047619</v>
      </c>
      <c r="K12" s="9">
        <f>IF(Number!K12&gt;0,Number!K27/Number!K12,"n/a")</f>
        <v>0.9266666666666666</v>
      </c>
    </row>
    <row r="13" spans="1:11" ht="12.75">
      <c r="A13" s="45" t="s">
        <v>3</v>
      </c>
      <c r="B13" s="6">
        <f>IF(Number!B13&gt;0,Number!B28/Number!B13,"n/a")</f>
        <v>0.8109243697478992</v>
      </c>
      <c r="C13" s="7">
        <f>IF(Number!C13&gt;0,Number!C28/Number!C13,"n/a")</f>
        <v>0.6470588235294118</v>
      </c>
      <c r="D13" s="7">
        <f>IF(Number!D13&gt;0,Number!D28/Number!D13,"n/a")</f>
        <v>0.8157894736842105</v>
      </c>
      <c r="E13" s="7">
        <f>IF(Number!E13&gt;0,Number!E28/Number!E13,"n/a")</f>
        <v>0.829733163913596</v>
      </c>
      <c r="F13" s="7">
        <f>IF(Number!F13&gt;0,Number!F28/Number!F13,"n/a")</f>
        <v>0.8767123287671232</v>
      </c>
      <c r="G13" s="7">
        <f>IF(Number!G13&gt;0,Number!G28/Number!G13,"n/a")</f>
        <v>0.6805555555555556</v>
      </c>
      <c r="H13" s="12">
        <f>IF(Number!H13&gt;0,Number!H28/Number!H13,"n/a")</f>
        <v>0</v>
      </c>
      <c r="I13" s="9">
        <f>IF(Number!I13&gt;0,Number!I28/Number!I13,"n/a")</f>
        <v>0.6875</v>
      </c>
      <c r="J13" s="10">
        <f>IF(Number!J13&gt;0,Number!J28/Number!J13,"n/a")</f>
        <v>0.8004094165813715</v>
      </c>
      <c r="K13" s="9">
        <f>IF(Number!K13&gt;0,Number!K28/Number!K13,"n/a")</f>
        <v>0.8591549295774648</v>
      </c>
    </row>
    <row r="14" spans="1:11" ht="12.75">
      <c r="A14" s="45" t="s">
        <v>12</v>
      </c>
      <c r="B14" s="6">
        <f>IF(Number!B14&gt;0,Number!B29/Number!B14,"n/a")</f>
        <v>0.8543478260869565</v>
      </c>
      <c r="C14" s="7">
        <f>IF(Number!C14&gt;0,Number!C29/Number!C14,"n/a")</f>
        <v>0.8461538461538461</v>
      </c>
      <c r="D14" s="7">
        <f>IF(Number!D14&gt;0,Number!D29/Number!D14,"n/a")</f>
        <v>0.7906976744186046</v>
      </c>
      <c r="E14" s="7">
        <f>IF(Number!E14&gt;0,Number!E29/Number!E14,"n/a")</f>
        <v>0.8668639053254438</v>
      </c>
      <c r="F14" s="7">
        <f>IF(Number!F14&gt;0,Number!F29/Number!F14,"n/a")</f>
        <v>0.9</v>
      </c>
      <c r="G14" s="7">
        <f>IF(Number!G14&gt;0,Number!G29/Number!G14,"n/a")</f>
        <v>0.8333333333333334</v>
      </c>
      <c r="H14" s="7">
        <f>IF(Number!H14&gt;0,Number!H29/Number!H14,"n/a")</f>
        <v>1</v>
      </c>
      <c r="I14" s="9">
        <f>IF(Number!I14&gt;0,Number!I29/Number!I14,"n/a")</f>
        <v>0.7894736842105263</v>
      </c>
      <c r="J14" s="10">
        <f>IF(Number!J14&gt;0,Number!J29/Number!J14,"n/a")</f>
        <v>0.825</v>
      </c>
      <c r="K14" s="9">
        <f>IF(Number!K14&gt;0,Number!K29/Number!K14,"n/a")</f>
        <v>0.8863636363636364</v>
      </c>
    </row>
    <row r="15" spans="1:11" ht="12.75">
      <c r="A15" s="45" t="s">
        <v>13</v>
      </c>
      <c r="B15" s="13">
        <f>IF(Number!B15&gt;0,Number!B30/Number!B15,"n/a")</f>
        <v>0.8364569961489089</v>
      </c>
      <c r="C15" s="14">
        <f>IF(Number!C15&gt;0,Number!C30/Number!C15,"n/a")</f>
        <v>0.7382716049382716</v>
      </c>
      <c r="D15" s="14">
        <f>IF(Number!D15&gt;0,Number!D30/Number!D15,"n/a")</f>
        <v>0.8902195608782435</v>
      </c>
      <c r="E15" s="14">
        <f>IF(Number!E15&gt;0,Number!E30/Number!E15,"n/a")</f>
        <v>0.8731408573928259</v>
      </c>
      <c r="F15" s="14">
        <f>IF(Number!F15&gt;0,Number!F30/Number!F15,"n/a")</f>
        <v>0.7579908675799086</v>
      </c>
      <c r="G15" s="14">
        <f>IF(Number!G15&gt;0,Number!G30/Number!G15,"n/a")</f>
        <v>0.7154046997389034</v>
      </c>
      <c r="H15" s="14">
        <f>IF(Number!H15&gt;0,Number!H30/Number!H15,"n/a")</f>
        <v>0.8571428571428571</v>
      </c>
      <c r="I15" s="15">
        <f>IF(Number!I15&gt;0,Number!I30/Number!I15,"n/a")</f>
        <v>0.7553191489361702</v>
      </c>
      <c r="J15" s="16">
        <f>IF(Number!J15&gt;0,Number!J30/Number!J15,"n/a")</f>
        <v>0.8111638954869359</v>
      </c>
      <c r="K15" s="15">
        <f>IF(Number!K15&gt;0,Number!K30/Number!K15,"n/a")</f>
        <v>0.8557213930348259</v>
      </c>
    </row>
    <row r="16" spans="1:11" ht="13.5" thickBot="1">
      <c r="A16" s="46" t="s">
        <v>8</v>
      </c>
      <c r="B16" s="17">
        <f>IF(Number!B16&gt;0,Number!B31/Number!B16,"n/a")</f>
        <v>0.8385700321184192</v>
      </c>
      <c r="C16" s="18">
        <f>IF(Number!C16&gt;0,Number!C31/Number!C16,"n/a")</f>
        <v>0.7232142857142857</v>
      </c>
      <c r="D16" s="18">
        <f>IF(Number!D16&gt;0,Number!D31/Number!D16,"n/a")</f>
        <v>0.866902237926973</v>
      </c>
      <c r="E16" s="18">
        <f>IF(Number!E16&gt;0,Number!E31/Number!E16,"n/a")</f>
        <v>0.8708695652173913</v>
      </c>
      <c r="F16" s="18">
        <f>IF(Number!F16&gt;0,Number!F31/Number!F16,"n/a")</f>
        <v>0.7855153203342619</v>
      </c>
      <c r="G16" s="18">
        <f>IF(Number!G16&gt;0,Number!G31/Number!G16,"n/a")</f>
        <v>0.7124394184168013</v>
      </c>
      <c r="H16" s="18">
        <f>IF(Number!H16&gt;0,Number!H31/Number!H16,"n/a")</f>
        <v>0.7857142857142857</v>
      </c>
      <c r="I16" s="19">
        <f>IF(Number!I16&gt;0,Number!I31/Number!I16,"n/a")</f>
        <v>0.775</v>
      </c>
      <c r="J16" s="20">
        <f>IF(Number!J16&gt;0,Number!J31/Number!J16,"n/a")</f>
        <v>0.8158834844737566</v>
      </c>
      <c r="K16" s="19">
        <f>IF(Number!K16&gt;0,Number!K31/Number!K16,"n/a")</f>
        <v>0.8620102214650767</v>
      </c>
    </row>
    <row r="19" ht="12.75">
      <c r="A19" s="43" t="s">
        <v>23</v>
      </c>
    </row>
    <row r="20" ht="13.5" thickBot="1"/>
    <row r="21" spans="1:11" ht="13.5" thickBot="1">
      <c r="A21" s="47" t="s">
        <v>25</v>
      </c>
      <c r="B21" s="5" t="s">
        <v>1</v>
      </c>
      <c r="C21" s="51" t="s">
        <v>14</v>
      </c>
      <c r="D21" s="52"/>
      <c r="E21" s="52"/>
      <c r="F21" s="52"/>
      <c r="G21" s="52"/>
      <c r="H21" s="52"/>
      <c r="I21" s="53"/>
      <c r="J21" s="54" t="s">
        <v>0</v>
      </c>
      <c r="K21" s="55"/>
    </row>
    <row r="22" spans="1:11" ht="25.5">
      <c r="A22" s="44"/>
      <c r="B22" s="4" t="s">
        <v>7</v>
      </c>
      <c r="C22" s="2" t="s">
        <v>27</v>
      </c>
      <c r="D22" s="2" t="s">
        <v>4</v>
      </c>
      <c r="E22" s="2" t="s">
        <v>19</v>
      </c>
      <c r="F22" s="49" t="s">
        <v>28</v>
      </c>
      <c r="G22" s="2" t="s">
        <v>5</v>
      </c>
      <c r="H22" s="2" t="s">
        <v>29</v>
      </c>
      <c r="I22" s="3" t="s">
        <v>6</v>
      </c>
      <c r="J22" s="1" t="s">
        <v>15</v>
      </c>
      <c r="K22" s="3" t="s">
        <v>16</v>
      </c>
    </row>
    <row r="23" spans="1:11" ht="12.75">
      <c r="A23" s="45" t="s">
        <v>9</v>
      </c>
      <c r="B23" s="6">
        <f>IF(Number!B8&gt;0,Number!B38/Number!B8,"n/a")</f>
        <v>0.5520833333333334</v>
      </c>
      <c r="C23" s="7">
        <f>IF(Number!C8&gt;0,Number!C38/Number!C8,"n/a")</f>
        <v>0.4375</v>
      </c>
      <c r="D23" s="7">
        <f>IF(Number!D8&gt;0,Number!D38/Number!D8,"n/a")</f>
        <v>0.4482758620689655</v>
      </c>
      <c r="E23" s="7">
        <f>IF(Number!E8&gt;0,Number!E38/Number!E8,"n/a")</f>
        <v>0.5806451612903226</v>
      </c>
      <c r="F23" s="8">
        <f>IF(Number!F8&gt;0,Number!F38/Number!F8,"n/a")</f>
        <v>0.3333333333333333</v>
      </c>
      <c r="G23" s="7">
        <f>IF(Number!G8&gt;0,Number!G38/Number!G8,"n/a")</f>
        <v>0.375</v>
      </c>
      <c r="H23" s="7" t="str">
        <f>IF(Number!H8&gt;0,Number!H38/Number!H8,"n/a")</f>
        <v>n/a</v>
      </c>
      <c r="I23" s="9">
        <f>IF(Number!I8&gt;0,Number!I38/Number!I8,"n/a")</f>
        <v>0.5833333333333334</v>
      </c>
      <c r="J23" s="10">
        <f>IF(Number!J8&gt;0,Number!J38/Number!J8,"n/a")</f>
        <v>0.5241935483870968</v>
      </c>
      <c r="K23" s="9">
        <f>IF(Number!K8&gt;0,Number!K38/Number!K8,"n/a")</f>
        <v>0.573170731707317</v>
      </c>
    </row>
    <row r="24" spans="1:11" ht="12.75">
      <c r="A24" s="45" t="s">
        <v>17</v>
      </c>
      <c r="B24" s="6">
        <f>IF(Number!B9&gt;0,Number!B39/Number!B9,"n/a")</f>
        <v>0.7864077669902912</v>
      </c>
      <c r="C24" s="7">
        <f>IF(Number!C9&gt;0,Number!C39/Number!C9,"n/a")</f>
        <v>0.75</v>
      </c>
      <c r="D24" s="11">
        <f>IF(Number!D9&gt;0,Number!D39/Number!D9,"n/a")</f>
        <v>0.7777777777777778</v>
      </c>
      <c r="E24" s="11">
        <f>IF(Number!E9&gt;0,Number!E39/Number!E9,"n/a")</f>
        <v>0.78125</v>
      </c>
      <c r="F24" s="7">
        <f>IF(Number!F9&gt;0,Number!F39/Number!F9,"n/a")</f>
        <v>0.5</v>
      </c>
      <c r="G24" s="11">
        <f>IF(Number!G9&gt;0,Number!G39/Number!G9,"n/a")</f>
        <v>0.8235294117647058</v>
      </c>
      <c r="H24" s="7">
        <f>IF(Number!H9&gt;0,Number!H39/Number!H9,"n/a")</f>
        <v>1</v>
      </c>
      <c r="I24" s="9">
        <f>IF(Number!I9&gt;0,Number!I39/Number!I9,"n/a")</f>
        <v>1</v>
      </c>
      <c r="J24" s="10">
        <f>IF(Number!J9&gt;0,Number!J39/Number!J9,"n/a")</f>
        <v>0.7288135593220338</v>
      </c>
      <c r="K24" s="9">
        <f>IF(Number!K9&gt;0,Number!K39/Number!K9,"n/a")</f>
        <v>0.8095238095238095</v>
      </c>
    </row>
    <row r="25" spans="1:11" ht="12.75">
      <c r="A25" s="45" t="s">
        <v>11</v>
      </c>
      <c r="B25" s="6">
        <f>IF(Number!B10&gt;0,Number!B40/Number!B10,"n/a")</f>
        <v>0.3194444444444444</v>
      </c>
      <c r="C25" s="7">
        <f>IF(Number!C10&gt;0,Number!C40/Number!C10,"n/a")</f>
        <v>1</v>
      </c>
      <c r="D25" s="7">
        <f>IF(Number!D10&gt;0,Number!D40/Number!D10,"n/a")</f>
        <v>0.16666666666666666</v>
      </c>
      <c r="E25" s="7">
        <f>IF(Number!E10&gt;0,Number!E40/Number!E10,"n/a")</f>
        <v>0.3387096774193548</v>
      </c>
      <c r="F25" s="7">
        <f>IF(Number!F10&gt;0,Number!F40/Number!F10,"n/a")</f>
        <v>0</v>
      </c>
      <c r="G25" s="7">
        <f>IF(Number!G10&gt;0,Number!G40/Number!G10,"n/a")</f>
        <v>0</v>
      </c>
      <c r="H25" s="7" t="str">
        <f>IF(Number!H10&gt;0,Number!H40/Number!H10,"n/a")</f>
        <v>n/a</v>
      </c>
      <c r="I25" s="9" t="str">
        <f>IF(Number!I10&gt;0,Number!I40/Number!I10,"n/a")</f>
        <v>n/a</v>
      </c>
      <c r="J25" s="10">
        <f>IF(Number!J10&gt;0,Number!J40/Number!J10,"n/a")</f>
        <v>0.3492063492063492</v>
      </c>
      <c r="K25" s="9">
        <f>IF(Number!K10&gt;0,Number!K40/Number!K10,"n/a")</f>
        <v>0.1111111111111111</v>
      </c>
    </row>
    <row r="26" spans="1:11" ht="12.75">
      <c r="A26" s="45" t="s">
        <v>10</v>
      </c>
      <c r="B26" s="6">
        <f>IF(Number!B11&gt;0,Number!B41/Number!B11,"n/a")</f>
        <v>0.8020304568527918</v>
      </c>
      <c r="C26" s="7">
        <f>IF(Number!C11&gt;0,Number!C41/Number!C11,"n/a")</f>
        <v>0.6578947368421053</v>
      </c>
      <c r="D26" s="7">
        <f>IF(Number!D11&gt;0,Number!D41/Number!D11,"n/a")</f>
        <v>0.8676470588235294</v>
      </c>
      <c r="E26" s="7">
        <f>IF(Number!E11&gt;0,Number!E41/Number!E11,"n/a")</f>
        <v>0.8623595505617978</v>
      </c>
      <c r="F26" s="7">
        <f>IF(Number!F11&gt;0,Number!F41/Number!F11,"n/a")</f>
        <v>0.6956521739130435</v>
      </c>
      <c r="G26" s="7">
        <f>IF(Number!G11&gt;0,Number!G41/Number!G11,"n/a")</f>
        <v>0.6060606060606061</v>
      </c>
      <c r="H26" s="7">
        <f>IF(Number!H11&gt;0,Number!H41/Number!H11,"n/a")</f>
        <v>0.5</v>
      </c>
      <c r="I26" s="9">
        <f>IF(Number!I11&gt;0,Number!I41/Number!I11,"n/a")</f>
        <v>0.6923076923076923</v>
      </c>
      <c r="J26" s="10">
        <f>IF(Number!J11&gt;0,Number!J41/Number!J11,"n/a")</f>
        <v>0.7982708933717579</v>
      </c>
      <c r="K26" s="9">
        <f>IF(Number!K11&gt;0,Number!K41/Number!K11,"n/a")</f>
        <v>0.8073770491803278</v>
      </c>
    </row>
    <row r="27" spans="1:11" ht="12.75">
      <c r="A27" s="45" t="s">
        <v>2</v>
      </c>
      <c r="B27" s="6">
        <f>IF(Number!B12&gt;0,Number!B42/Number!B12,"n/a")</f>
        <v>0.5730994152046783</v>
      </c>
      <c r="C27" s="7">
        <f>IF(Number!C12&gt;0,Number!C42/Number!C12,"n/a")</f>
        <v>0.25</v>
      </c>
      <c r="D27" s="7">
        <f>IF(Number!D12&gt;0,Number!D42/Number!D12,"n/a")</f>
        <v>0.6666666666666666</v>
      </c>
      <c r="E27" s="7">
        <f>IF(Number!E12&gt;0,Number!E42/Number!E12,"n/a")</f>
        <v>0.589041095890411</v>
      </c>
      <c r="F27" s="7">
        <f>IF(Number!F12&gt;0,Number!F42/Number!F12,"n/a")</f>
        <v>0.5</v>
      </c>
      <c r="G27" s="7">
        <f>IF(Number!G12&gt;0,Number!G42/Number!G12,"n/a")</f>
        <v>0.6363636363636364</v>
      </c>
      <c r="H27" s="7" t="str">
        <f>IF(Number!H12&gt;0,Number!H42/Number!H12,"n/a")</f>
        <v>n/a</v>
      </c>
      <c r="I27" s="8">
        <f>IF(Number!I12&gt;0,Number!I42/Number!I12,"n/a")</f>
        <v>0</v>
      </c>
      <c r="J27" s="10">
        <f>IF(Number!J12&gt;0,Number!J42/Number!J12,"n/a")</f>
        <v>0.23809523809523808</v>
      </c>
      <c r="K27" s="9">
        <f>IF(Number!K12&gt;0,Number!K42/Number!K12,"n/a")</f>
        <v>0.62</v>
      </c>
    </row>
    <row r="28" spans="1:11" ht="12.75">
      <c r="A28" s="45" t="s">
        <v>3</v>
      </c>
      <c r="B28" s="6">
        <f>IF(Number!B13&gt;0,Number!B43/Number!B13,"n/a")</f>
        <v>0.6840336134453782</v>
      </c>
      <c r="C28" s="7">
        <f>IF(Number!C13&gt;0,Number!C43/Number!C13,"n/a")</f>
        <v>0.39215686274509803</v>
      </c>
      <c r="D28" s="7">
        <f>IF(Number!D13&gt;0,Number!D43/Number!D13,"n/a")</f>
        <v>0.7052631578947368</v>
      </c>
      <c r="E28" s="7">
        <f>IF(Number!E13&gt;0,Number!E43/Number!E13,"n/a")</f>
        <v>0.7026683608640406</v>
      </c>
      <c r="F28" s="7">
        <f>IF(Number!F13&gt;0,Number!F43/Number!F13,"n/a")</f>
        <v>0.863013698630137</v>
      </c>
      <c r="G28" s="7">
        <f>IF(Number!G13&gt;0,Number!G43/Number!G13,"n/a")</f>
        <v>0.4583333333333333</v>
      </c>
      <c r="H28" s="11">
        <f>IF(Number!H13&gt;0,Number!H43/Number!H13,"n/a")</f>
        <v>0</v>
      </c>
      <c r="I28" s="9">
        <f>IF(Number!I13&gt;0,Number!I43/Number!I13,"n/a")</f>
        <v>0.6875</v>
      </c>
      <c r="J28" s="10">
        <f>IF(Number!J13&gt;0,Number!J43/Number!J13,"n/a")</f>
        <v>0.6786079836233367</v>
      </c>
      <c r="K28" s="9">
        <f>IF(Number!K13&gt;0,Number!K43/Number!K13,"n/a")</f>
        <v>0.7089201877934272</v>
      </c>
    </row>
    <row r="29" spans="1:11" ht="12.75">
      <c r="A29" s="45" t="s">
        <v>12</v>
      </c>
      <c r="B29" s="6">
        <f>IF(Number!B14&gt;0,Number!B44/Number!B14,"n/a")</f>
        <v>0.6673913043478261</v>
      </c>
      <c r="C29" s="7">
        <f>IF(Number!C14&gt;0,Number!C44/Number!C14,"n/a")</f>
        <v>0.7692307692307693</v>
      </c>
      <c r="D29" s="7">
        <f>IF(Number!D14&gt;0,Number!D44/Number!D14,"n/a")</f>
        <v>0.5348837209302325</v>
      </c>
      <c r="E29" s="7">
        <f>IF(Number!E14&gt;0,Number!E44/Number!E14,"n/a")</f>
        <v>0.6863905325443787</v>
      </c>
      <c r="F29" s="7">
        <f>IF(Number!F14&gt;0,Number!F44/Number!F14,"n/a")</f>
        <v>0.8</v>
      </c>
      <c r="G29" s="7">
        <f>IF(Number!G14&gt;0,Number!G44/Number!G14,"n/a")</f>
        <v>0.6944444444444444</v>
      </c>
      <c r="H29" s="11">
        <f>IF(Number!H14&gt;0,Number!H44/Number!H14,"n/a")</f>
        <v>1</v>
      </c>
      <c r="I29" s="9">
        <f>IF(Number!I14&gt;0,Number!I44/Number!I14,"n/a")</f>
        <v>0.42105263157894735</v>
      </c>
      <c r="J29" s="10">
        <f>IF(Number!J14&gt;0,Number!J44/Number!J14,"n/a")</f>
        <v>0.65</v>
      </c>
      <c r="K29" s="9">
        <f>IF(Number!K14&gt;0,Number!K44/Number!K14,"n/a")</f>
        <v>0.6863636363636364</v>
      </c>
    </row>
    <row r="30" spans="1:11" ht="12.75">
      <c r="A30" s="45" t="s">
        <v>13</v>
      </c>
      <c r="B30" s="13">
        <f>IF(Number!B15&gt;0,Number!B45/Number!B15,"n/a")</f>
        <v>0.6020539152759948</v>
      </c>
      <c r="C30" s="14">
        <f>IF(Number!C15&gt;0,Number!C45/Number!C15,"n/a")</f>
        <v>0.5037037037037037</v>
      </c>
      <c r="D30" s="14">
        <f>IF(Number!D15&gt;0,Number!D45/Number!D15,"n/a")</f>
        <v>0.6606786427145709</v>
      </c>
      <c r="E30" s="14">
        <f>IF(Number!E15&gt;0,Number!E45/Number!E15,"n/a")</f>
        <v>0.6255468066491688</v>
      </c>
      <c r="F30" s="14">
        <f>IF(Number!F15&gt;0,Number!F45/Number!F15,"n/a")</f>
        <v>0.5981735159817352</v>
      </c>
      <c r="G30" s="14">
        <f>IF(Number!G15&gt;0,Number!G45/Number!G15,"n/a")</f>
        <v>0.4908616187989556</v>
      </c>
      <c r="H30" s="14">
        <f>IF(Number!H15&gt;0,Number!H45/Number!H15,"n/a")</f>
        <v>0.8571428571428571</v>
      </c>
      <c r="I30" s="15">
        <f>IF(Number!I15&gt;0,Number!I45/Number!I15,"n/a")</f>
        <v>0.5851063829787234</v>
      </c>
      <c r="J30" s="16">
        <f>IF(Number!J15&gt;0,Number!J45/Number!J15,"n/a")</f>
        <v>0.6205463182897862</v>
      </c>
      <c r="K30" s="15">
        <f>IF(Number!K15&gt;0,Number!K45/Number!K15,"n/a")</f>
        <v>0.5879692446856626</v>
      </c>
    </row>
    <row r="31" spans="1:11" ht="13.5" thickBot="1">
      <c r="A31" s="46" t="s">
        <v>8</v>
      </c>
      <c r="B31" s="17">
        <f>IF(Number!B16&gt;0,Number!B46/Number!B16,"n/a")</f>
        <v>0.6341293115486664</v>
      </c>
      <c r="C31" s="18">
        <f>IF(Number!C16&gt;0,Number!C46/Number!C16,"n/a")</f>
        <v>0.5089285714285714</v>
      </c>
      <c r="D31" s="18">
        <f>IF(Number!D16&gt;0,Number!D46/Number!D16,"n/a")</f>
        <v>0.6713780918727915</v>
      </c>
      <c r="E31" s="18">
        <f>IF(Number!E16&gt;0,Number!E46/Number!E16,"n/a")</f>
        <v>0.6573913043478261</v>
      </c>
      <c r="F31" s="18">
        <f>IF(Number!F16&gt;0,Number!F46/Number!F16,"n/a")</f>
        <v>0.6629526462395543</v>
      </c>
      <c r="G31" s="18">
        <f>IF(Number!G16&gt;0,Number!G46/Number!G16,"n/a")</f>
        <v>0.5153473344103393</v>
      </c>
      <c r="H31" s="18">
        <f>IF(Number!H16&gt;0,Number!H46/Number!H16,"n/a")</f>
        <v>0.7142857142857143</v>
      </c>
      <c r="I31" s="19">
        <f>IF(Number!I16&gt;0,Number!I46/Number!I16,"n/a")</f>
        <v>0.59375</v>
      </c>
      <c r="J31" s="20">
        <f>IF(Number!J16&gt;0,Number!J46/Number!J16,"n/a")</f>
        <v>0.6433086012640835</v>
      </c>
      <c r="K31" s="19">
        <f>IF(Number!K16&gt;0,Number!K46/Number!K16,"n/a")</f>
        <v>0.6246450880181715</v>
      </c>
    </row>
    <row r="34" ht="12.75">
      <c r="A34" s="43" t="s">
        <v>24</v>
      </c>
    </row>
    <row r="35" ht="13.5" thickBot="1"/>
    <row r="36" spans="1:11" ht="13.5" thickBot="1">
      <c r="A36" s="47" t="s">
        <v>25</v>
      </c>
      <c r="B36" s="5" t="s">
        <v>1</v>
      </c>
      <c r="C36" s="51" t="s">
        <v>14</v>
      </c>
      <c r="D36" s="52"/>
      <c r="E36" s="52"/>
      <c r="F36" s="52"/>
      <c r="G36" s="52"/>
      <c r="H36" s="52"/>
      <c r="I36" s="53"/>
      <c r="J36" s="54" t="s">
        <v>0</v>
      </c>
      <c r="K36" s="55"/>
    </row>
    <row r="37" spans="1:11" ht="25.5">
      <c r="A37" s="44"/>
      <c r="B37" s="4" t="s">
        <v>7</v>
      </c>
      <c r="C37" s="2" t="s">
        <v>27</v>
      </c>
      <c r="D37" s="2" t="s">
        <v>4</v>
      </c>
      <c r="E37" s="2" t="s">
        <v>19</v>
      </c>
      <c r="F37" s="49" t="s">
        <v>28</v>
      </c>
      <c r="G37" s="2" t="s">
        <v>5</v>
      </c>
      <c r="H37" s="2" t="s">
        <v>29</v>
      </c>
      <c r="I37" s="3" t="s">
        <v>6</v>
      </c>
      <c r="J37" s="1" t="s">
        <v>15</v>
      </c>
      <c r="K37" s="3" t="s">
        <v>16</v>
      </c>
    </row>
    <row r="38" spans="1:11" ht="12.75">
      <c r="A38" s="45" t="s">
        <v>9</v>
      </c>
      <c r="B38" s="6">
        <f>IF(Number!B8&gt;0,Number!B53/Number!B8,"n/a")</f>
        <v>0.2725694444444444</v>
      </c>
      <c r="C38" s="7">
        <f>IF(Number!C8&gt;0,Number!C53/Number!C8,"n/a")</f>
        <v>0.125</v>
      </c>
      <c r="D38" s="7">
        <f>IF(Number!D8&gt;0,Number!D53/Number!D8,"n/a")</f>
        <v>0.3448275862068966</v>
      </c>
      <c r="E38" s="7">
        <f>IF(Number!E8&gt;0,Number!E53/Number!E8,"n/a")</f>
        <v>0.2817204301075269</v>
      </c>
      <c r="F38" s="8">
        <f>IF(Number!F8&gt;0,Number!F53/Number!F8,"n/a")</f>
        <v>0.6666666666666666</v>
      </c>
      <c r="G38" s="7">
        <f>IF(Number!G8&gt;0,Number!G53/Number!G8,"n/a")</f>
        <v>0.125</v>
      </c>
      <c r="H38" s="7" t="str">
        <f>IF(Number!H8&gt;0,Number!H53/Number!H8,"n/a")</f>
        <v>n/a</v>
      </c>
      <c r="I38" s="9">
        <f>IF(Number!I8&gt;0,Number!I53/Number!I8,"n/a")</f>
        <v>0.3333333333333333</v>
      </c>
      <c r="J38" s="10">
        <f>IF(Number!J8&gt;0,Number!J53/Number!J8,"n/a")</f>
        <v>0.29838709677419356</v>
      </c>
      <c r="K38" s="9">
        <f>IF(Number!K8&gt;0,Number!K53/Number!K8,"n/a")</f>
        <v>0.2530487804878049</v>
      </c>
    </row>
    <row r="39" spans="1:11" ht="12.75">
      <c r="A39" s="45" t="s">
        <v>17</v>
      </c>
      <c r="B39" s="6">
        <f>IF(Number!B9&gt;0,Number!B54/Number!B9,"n/a")</f>
        <v>0.1262135922330097</v>
      </c>
      <c r="C39" s="7">
        <f>IF(Number!C9&gt;0,Number!C54/Number!C9,"n/a")</f>
        <v>0.08333333333333333</v>
      </c>
      <c r="D39" s="11">
        <f>IF(Number!D9&gt;0,Number!D54/Number!D9,"n/a")</f>
        <v>0</v>
      </c>
      <c r="E39" s="11">
        <f>IF(Number!E9&gt;0,Number!E54/Number!E9,"n/a")</f>
        <v>0.1375</v>
      </c>
      <c r="F39" s="7">
        <f>IF(Number!F9&gt;0,Number!F54/Number!F9,"n/a")</f>
        <v>0.5</v>
      </c>
      <c r="G39" s="11">
        <f>IF(Number!G9&gt;0,Number!G54/Number!G9,"n/a")</f>
        <v>0.11764705882352941</v>
      </c>
      <c r="H39" s="7">
        <f>IF(Number!H9&gt;0,Number!H54/Number!H9,"n/a")</f>
        <v>0</v>
      </c>
      <c r="I39" s="9">
        <f>IF(Number!I9&gt;0,Number!I54/Number!I9,"n/a")</f>
        <v>0</v>
      </c>
      <c r="J39" s="10">
        <f>IF(Number!J9&gt;0,Number!J54/Number!J9,"n/a")</f>
        <v>0.1864406779661017</v>
      </c>
      <c r="K39" s="9">
        <f>IF(Number!K9&gt;0,Number!K54/Number!K9,"n/a")</f>
        <v>0.10204081632653061</v>
      </c>
    </row>
    <row r="40" spans="1:11" ht="12.75">
      <c r="A40" s="45" t="s">
        <v>11</v>
      </c>
      <c r="B40" s="6">
        <f>IF(Number!B10&gt;0,Number!B55/Number!B10,"n/a")</f>
        <v>0.4583333333333333</v>
      </c>
      <c r="C40" s="7">
        <f>IF(Number!C10&gt;0,Number!C55/Number!C10,"n/a")</f>
        <v>0</v>
      </c>
      <c r="D40" s="7">
        <f>IF(Number!D10&gt;0,Number!D55/Number!D10,"n/a")</f>
        <v>0.5</v>
      </c>
      <c r="E40" s="7">
        <f>IF(Number!E10&gt;0,Number!E55/Number!E10,"n/a")</f>
        <v>0.4838709677419355</v>
      </c>
      <c r="F40" s="7">
        <f>IF(Number!F10&gt;0,Number!F55/Number!F10,"n/a")</f>
        <v>0</v>
      </c>
      <c r="G40" s="7">
        <f>IF(Number!G10&gt;0,Number!G55/Number!G10,"n/a")</f>
        <v>0</v>
      </c>
      <c r="H40" s="7" t="str">
        <f>IF(Number!H10&gt;0,Number!H55/Number!H10,"n/a")</f>
        <v>n/a</v>
      </c>
      <c r="I40" s="9" t="str">
        <f>IF(Number!I10&gt;0,Number!I55/Number!I10,"n/a")</f>
        <v>n/a</v>
      </c>
      <c r="J40" s="10">
        <f>IF(Number!J10&gt;0,Number!J55/Number!J10,"n/a")</f>
        <v>0.4603174603174603</v>
      </c>
      <c r="K40" s="9">
        <f>IF(Number!K10&gt;0,Number!K55/Number!K10,"n/a")</f>
        <v>0.4444444444444444</v>
      </c>
    </row>
    <row r="41" spans="1:11" ht="12.75">
      <c r="A41" s="45" t="s">
        <v>10</v>
      </c>
      <c r="B41" s="6">
        <f>IF(Number!B11&gt;0,Number!B56/Number!B11,"n/a")</f>
        <v>0.06937394247038917</v>
      </c>
      <c r="C41" s="7">
        <f>IF(Number!C11&gt;0,Number!C56/Number!C11,"n/a")</f>
        <v>0.10526315789473684</v>
      </c>
      <c r="D41" s="7">
        <f>IF(Number!D11&gt;0,Number!D56/Number!D11,"n/a")</f>
        <v>0.07352941176470588</v>
      </c>
      <c r="E41" s="7">
        <f>IF(Number!E11&gt;0,Number!E56/Number!E11,"n/a")</f>
        <v>0.06741573033707865</v>
      </c>
      <c r="F41" s="7">
        <f>IF(Number!F11&gt;0,Number!F56/Number!F11,"n/a")</f>
        <v>0.021739130434782608</v>
      </c>
      <c r="G41" s="7">
        <f>IF(Number!G11&gt;0,Number!G56/Number!G11,"n/a")</f>
        <v>0.07575757575757576</v>
      </c>
      <c r="H41" s="7">
        <f>IF(Number!H11&gt;0,Number!H56/Number!H11,"n/a")</f>
        <v>0.25</v>
      </c>
      <c r="I41" s="9">
        <f>IF(Number!I11&gt;0,Number!I56/Number!I11,"n/a")</f>
        <v>0.07692307692307693</v>
      </c>
      <c r="J41" s="10">
        <f>IF(Number!J11&gt;0,Number!J56/Number!J11,"n/a")</f>
        <v>0.06051873198847262</v>
      </c>
      <c r="K41" s="9">
        <f>IF(Number!K11&gt;0,Number!K56/Number!K11,"n/a")</f>
        <v>0.08196721311475409</v>
      </c>
    </row>
    <row r="42" spans="1:11" ht="12.75">
      <c r="A42" s="45" t="s">
        <v>2</v>
      </c>
      <c r="B42" s="6">
        <f>IF(Number!B12&gt;0,Number!B57/Number!B12,"n/a")</f>
        <v>0.3333333333333333</v>
      </c>
      <c r="C42" s="7">
        <f>IF(Number!C12&gt;0,Number!C57/Number!C12,"n/a")</f>
        <v>0.25</v>
      </c>
      <c r="D42" s="7">
        <f>IF(Number!D12&gt;0,Number!D57/Number!D12,"n/a")</f>
        <v>0.3333333333333333</v>
      </c>
      <c r="E42" s="7">
        <f>IF(Number!E12&gt;0,Number!E57/Number!E12,"n/a")</f>
        <v>0.3287671232876712</v>
      </c>
      <c r="F42" s="7">
        <f>IF(Number!F12&gt;0,Number!F57/Number!F12,"n/a")</f>
        <v>0.5</v>
      </c>
      <c r="G42" s="7">
        <f>IF(Number!G12&gt;0,Number!G57/Number!G12,"n/a")</f>
        <v>0.36363636363636365</v>
      </c>
      <c r="H42" s="7" t="str">
        <f>IF(Number!H12&gt;0,Number!H57/Number!H12,"n/a")</f>
        <v>n/a</v>
      </c>
      <c r="I42" s="8">
        <f>IF(Number!I12&gt;0,Number!I57/Number!I12,"n/a")</f>
        <v>1</v>
      </c>
      <c r="J42" s="10">
        <f>IF(Number!J12&gt;0,Number!J57/Number!J12,"n/a")</f>
        <v>0.5238095238095238</v>
      </c>
      <c r="K42" s="9">
        <f>IF(Number!K12&gt;0,Number!K57/Number!K12,"n/a")</f>
        <v>0.30666666666666664</v>
      </c>
    </row>
    <row r="43" spans="1:11" ht="12.75">
      <c r="A43" s="45" t="s">
        <v>3</v>
      </c>
      <c r="B43" s="6">
        <f>IF(Number!B13&gt;0,Number!B58/Number!B13,"n/a")</f>
        <v>0.126890756302521</v>
      </c>
      <c r="C43" s="7">
        <f>IF(Number!C13&gt;0,Number!C58/Number!C13,"n/a")</f>
        <v>0.2549019607843137</v>
      </c>
      <c r="D43" s="7">
        <f>IF(Number!D13&gt;0,Number!D58/Number!D13,"n/a")</f>
        <v>0.11052631578947368</v>
      </c>
      <c r="E43" s="7">
        <f>IF(Number!E13&gt;0,Number!E58/Number!E13,"n/a")</f>
        <v>0.12706480304955528</v>
      </c>
      <c r="F43" s="7">
        <f>IF(Number!F13&gt;0,Number!F58/Number!F13,"n/a")</f>
        <v>0.0136986301369863</v>
      </c>
      <c r="G43" s="7">
        <f>IF(Number!G13&gt;0,Number!G58/Number!G13,"n/a")</f>
        <v>0.2222222222222222</v>
      </c>
      <c r="H43" s="11">
        <f>IF(Number!H13&gt;0,Number!H58/Number!H13,"n/a")</f>
        <v>0</v>
      </c>
      <c r="I43" s="9">
        <f>IF(Number!I13&gt;0,Number!I58/Number!I13,"n/a")</f>
        <v>0</v>
      </c>
      <c r="J43" s="10">
        <f>IF(Number!J13&gt;0,Number!J58/Number!J13,"n/a")</f>
        <v>0.1218014329580348</v>
      </c>
      <c r="K43" s="9">
        <f>IF(Number!K13&gt;0,Number!K58/Number!K13,"n/a")</f>
        <v>0.15023474178403756</v>
      </c>
    </row>
    <row r="44" spans="1:11" ht="12.75">
      <c r="A44" s="45" t="s">
        <v>12</v>
      </c>
      <c r="B44" s="6">
        <f>IF(Number!B14&gt;0,Number!B59/Number!B14,"n/a")</f>
        <v>0.18695652173913044</v>
      </c>
      <c r="C44" s="7">
        <f>IF(Number!C14&gt;0,Number!C59/Number!C14,"n/a")</f>
        <v>0.07692307692307693</v>
      </c>
      <c r="D44" s="7">
        <f>IF(Number!D14&gt;0,Number!D59/Number!D14,"n/a")</f>
        <v>0.2558139534883721</v>
      </c>
      <c r="E44" s="7">
        <f>IF(Number!E14&gt;0,Number!E59/Number!E14,"n/a")</f>
        <v>0.1804733727810651</v>
      </c>
      <c r="F44" s="7">
        <f>IF(Number!F14&gt;0,Number!F59/Number!F14,"n/a")</f>
        <v>0.1</v>
      </c>
      <c r="G44" s="7">
        <f>IF(Number!G14&gt;0,Number!G59/Number!G14,"n/a")</f>
        <v>0.1388888888888889</v>
      </c>
      <c r="H44" s="11">
        <f>IF(Number!H14&gt;0,Number!H59/Number!H14,"n/a")</f>
        <v>0</v>
      </c>
      <c r="I44" s="9">
        <f>IF(Number!I14&gt;0,Number!I59/Number!I14,"n/a")</f>
        <v>0.3684210526315789</v>
      </c>
      <c r="J44" s="10">
        <f>IF(Number!J14&gt;0,Number!J59/Number!J14,"n/a")</f>
        <v>0.175</v>
      </c>
      <c r="K44" s="9">
        <f>IF(Number!K14&gt;0,Number!K59/Number!K14,"n/a")</f>
        <v>0.2</v>
      </c>
    </row>
    <row r="45" spans="1:11" ht="12.75">
      <c r="A45" s="45" t="s">
        <v>13</v>
      </c>
      <c r="B45" s="13">
        <f>IF(Number!B15&gt;0,Number!B60/Number!B15,"n/a")</f>
        <v>0.234403080872914</v>
      </c>
      <c r="C45" s="14">
        <f>IF(Number!C15&gt;0,Number!C60/Number!C15,"n/a")</f>
        <v>0.2345679012345679</v>
      </c>
      <c r="D45" s="14">
        <f>IF(Number!D15&gt;0,Number!D60/Number!D15,"n/a")</f>
        <v>0.22954091816367264</v>
      </c>
      <c r="E45" s="14">
        <f>IF(Number!E15&gt;0,Number!E60/Number!E15,"n/a")</f>
        <v>0.24759405074365703</v>
      </c>
      <c r="F45" s="14">
        <f>IF(Number!F15&gt;0,Number!F60/Number!F15,"n/a")</f>
        <v>0.1598173515981735</v>
      </c>
      <c r="G45" s="14">
        <f>IF(Number!G15&gt;0,Number!G60/Number!G15,"n/a")</f>
        <v>0.2245430809399478</v>
      </c>
      <c r="H45" s="14">
        <f>IF(Number!H15&gt;0,Number!H60/Number!H15,"n/a")</f>
        <v>0</v>
      </c>
      <c r="I45" s="15">
        <f>IF(Number!I15&gt;0,Number!I60/Number!I15,"n/a")</f>
        <v>0.1702127659574468</v>
      </c>
      <c r="J45" s="16">
        <f>IF(Number!J15&gt;0,Number!J60/Number!J15,"n/a")</f>
        <v>0.19061757719714964</v>
      </c>
      <c r="K45" s="15">
        <f>IF(Number!K15&gt;0,Number!K60/Number!K15,"n/a")</f>
        <v>0.2677521483491633</v>
      </c>
    </row>
    <row r="46" spans="1:11" ht="13.5" thickBot="1">
      <c r="A46" s="46" t="s">
        <v>8</v>
      </c>
      <c r="B46" s="17">
        <f>IF(Number!B16&gt;0,Number!B61/Number!B16,"n/a")</f>
        <v>0.20444072056975282</v>
      </c>
      <c r="C46" s="18">
        <f>IF(Number!C16&gt;0,Number!C61/Number!C16,"n/a")</f>
        <v>0.21428571428571427</v>
      </c>
      <c r="D46" s="18">
        <f>IF(Number!D16&gt;0,Number!D61/Number!D16,"n/a")</f>
        <v>0.1955241460541814</v>
      </c>
      <c r="E46" s="18">
        <f>IF(Number!E16&gt;0,Number!E61/Number!E16,"n/a")</f>
        <v>0.21347826086956523</v>
      </c>
      <c r="F46" s="18">
        <f>IF(Number!F16&gt;0,Number!F61/Number!F16,"n/a")</f>
        <v>0.12256267409470752</v>
      </c>
      <c r="G46" s="18">
        <f>IF(Number!G16&gt;0,Number!G61/Number!G16,"n/a")</f>
        <v>0.19709208400646203</v>
      </c>
      <c r="H46" s="18">
        <f>IF(Number!H16&gt;0,Number!H61/Number!H16,"n/a")</f>
        <v>0.07142857142857142</v>
      </c>
      <c r="I46" s="19">
        <f>IF(Number!I16&gt;0,Number!I61/Number!I16,"n/a")</f>
        <v>0.18125</v>
      </c>
      <c r="J46" s="20">
        <f>IF(Number!J16&gt;0,Number!J61/Number!J16,"n/a")</f>
        <v>0.17257488320967299</v>
      </c>
      <c r="K46" s="19">
        <f>IF(Number!K16&gt;0,Number!K61/Number!K16,"n/a")</f>
        <v>0.23736513344690516</v>
      </c>
    </row>
    <row r="50" ht="12.75">
      <c r="A50" t="s">
        <v>18</v>
      </c>
    </row>
    <row r="54" ht="12.75">
      <c r="C54" s="41"/>
    </row>
  </sheetData>
  <sheetProtection/>
  <mergeCells count="9">
    <mergeCell ref="A1:K1"/>
    <mergeCell ref="C36:I36"/>
    <mergeCell ref="J36:K36"/>
    <mergeCell ref="C21:I21"/>
    <mergeCell ref="J21:K21"/>
    <mergeCell ref="J6:K6"/>
    <mergeCell ref="C6:I6"/>
    <mergeCell ref="A2:K2"/>
    <mergeCell ref="A3:K3"/>
  </mergeCells>
  <printOptions horizontalCentered="1"/>
  <pageMargins left="0.5" right="0.5" top="0.75" bottom="0.5" header="0.5" footer="0.5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4.421875" style="21" bestFit="1" customWidth="1"/>
    <col min="2" max="2" width="12.421875" style="21" bestFit="1" customWidth="1"/>
    <col min="3" max="4" width="9.140625" style="21" customWidth="1"/>
    <col min="5" max="5" width="10.421875" style="21" bestFit="1" customWidth="1"/>
    <col min="6" max="6" width="10.00390625" style="21" bestFit="1" customWidth="1"/>
    <col min="7" max="7" width="9.140625" style="21" customWidth="1"/>
    <col min="8" max="8" width="10.8515625" style="21" bestFit="1" customWidth="1"/>
    <col min="9" max="9" width="10.421875" style="21" bestFit="1" customWidth="1"/>
    <col min="10" max="16384" width="9.140625" style="21" customWidth="1"/>
  </cols>
  <sheetData>
    <row r="1" spans="1:11" ht="15.75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2.75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2.7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ht="12.75">
      <c r="A4" s="43" t="s">
        <v>21</v>
      </c>
    </row>
    <row r="5" ht="13.5" thickBot="1">
      <c r="A5" s="43"/>
    </row>
    <row r="6" spans="1:11" ht="13.5" thickBot="1">
      <c r="A6" s="47" t="s">
        <v>25</v>
      </c>
      <c r="B6" s="22" t="s">
        <v>1</v>
      </c>
      <c r="C6" s="61" t="s">
        <v>14</v>
      </c>
      <c r="D6" s="62"/>
      <c r="E6" s="62"/>
      <c r="F6" s="62"/>
      <c r="G6" s="62"/>
      <c r="H6" s="62"/>
      <c r="I6" s="63"/>
      <c r="J6" s="59" t="s">
        <v>0</v>
      </c>
      <c r="K6" s="60"/>
    </row>
    <row r="7" spans="1:11" ht="25.5">
      <c r="A7" s="44"/>
      <c r="B7" s="23" t="s">
        <v>7</v>
      </c>
      <c r="C7" s="2" t="s">
        <v>27</v>
      </c>
      <c r="D7" s="2" t="s">
        <v>4</v>
      </c>
      <c r="E7" s="2" t="s">
        <v>19</v>
      </c>
      <c r="F7" s="49" t="s">
        <v>28</v>
      </c>
      <c r="G7" s="2" t="s">
        <v>5</v>
      </c>
      <c r="H7" s="2" t="s">
        <v>29</v>
      </c>
      <c r="I7" s="3" t="s">
        <v>6</v>
      </c>
      <c r="J7" s="25" t="s">
        <v>15</v>
      </c>
      <c r="K7" s="24" t="s">
        <v>16</v>
      </c>
    </row>
    <row r="8" spans="1:11" ht="12.75">
      <c r="A8" s="45" t="s">
        <v>9</v>
      </c>
      <c r="B8" s="26">
        <v>576</v>
      </c>
      <c r="C8" s="27">
        <v>32</v>
      </c>
      <c r="D8" s="27">
        <v>29</v>
      </c>
      <c r="E8" s="27">
        <v>465</v>
      </c>
      <c r="F8" s="28">
        <v>6</v>
      </c>
      <c r="G8" s="27">
        <v>32</v>
      </c>
      <c r="H8" s="27">
        <v>0</v>
      </c>
      <c r="I8" s="29">
        <v>12</v>
      </c>
      <c r="J8" s="30">
        <v>248</v>
      </c>
      <c r="K8" s="29">
        <v>328</v>
      </c>
    </row>
    <row r="9" spans="1:11" ht="12.75">
      <c r="A9" s="45" t="s">
        <v>17</v>
      </c>
      <c r="B9" s="26">
        <v>206</v>
      </c>
      <c r="C9" s="27">
        <v>12</v>
      </c>
      <c r="D9" s="31">
        <v>9</v>
      </c>
      <c r="E9" s="31">
        <v>160</v>
      </c>
      <c r="F9" s="27">
        <v>2</v>
      </c>
      <c r="G9" s="31">
        <v>17</v>
      </c>
      <c r="H9" s="27">
        <v>1</v>
      </c>
      <c r="I9" s="29">
        <v>5</v>
      </c>
      <c r="J9" s="30">
        <v>59</v>
      </c>
      <c r="K9" s="29">
        <v>147</v>
      </c>
    </row>
    <row r="10" spans="1:11" ht="12.75">
      <c r="A10" s="45" t="s">
        <v>11</v>
      </c>
      <c r="B10" s="26">
        <v>72</v>
      </c>
      <c r="C10" s="27">
        <v>1</v>
      </c>
      <c r="D10" s="27">
        <v>6</v>
      </c>
      <c r="E10" s="27">
        <v>62</v>
      </c>
      <c r="F10" s="27">
        <v>1</v>
      </c>
      <c r="G10" s="27">
        <v>2</v>
      </c>
      <c r="H10" s="27">
        <v>0</v>
      </c>
      <c r="I10" s="29">
        <v>0</v>
      </c>
      <c r="J10" s="30">
        <v>63</v>
      </c>
      <c r="K10" s="29">
        <v>9</v>
      </c>
    </row>
    <row r="11" spans="1:11" ht="12.75">
      <c r="A11" s="45" t="s">
        <v>10</v>
      </c>
      <c r="B11" s="26">
        <v>591</v>
      </c>
      <c r="C11" s="27">
        <v>38</v>
      </c>
      <c r="D11" s="27">
        <v>68</v>
      </c>
      <c r="E11" s="27">
        <v>356</v>
      </c>
      <c r="F11" s="27">
        <v>46</v>
      </c>
      <c r="G11" s="27">
        <v>66</v>
      </c>
      <c r="H11" s="27">
        <v>4</v>
      </c>
      <c r="I11" s="29">
        <v>13</v>
      </c>
      <c r="J11" s="30">
        <v>347</v>
      </c>
      <c r="K11" s="29">
        <v>244</v>
      </c>
    </row>
    <row r="12" spans="1:11" ht="12.75">
      <c r="A12" s="45" t="s">
        <v>2</v>
      </c>
      <c r="B12" s="26">
        <v>171</v>
      </c>
      <c r="C12" s="27">
        <v>8</v>
      </c>
      <c r="D12" s="27">
        <v>3</v>
      </c>
      <c r="E12" s="27">
        <v>146</v>
      </c>
      <c r="F12" s="27">
        <v>2</v>
      </c>
      <c r="G12" s="27">
        <v>11</v>
      </c>
      <c r="H12" s="27">
        <v>0</v>
      </c>
      <c r="I12" s="28">
        <v>1</v>
      </c>
      <c r="J12" s="30">
        <v>21</v>
      </c>
      <c r="K12" s="29">
        <v>150</v>
      </c>
    </row>
    <row r="13" spans="1:11" ht="12.75">
      <c r="A13" s="45" t="s">
        <v>3</v>
      </c>
      <c r="B13" s="26">
        <v>1190</v>
      </c>
      <c r="C13" s="27">
        <v>51</v>
      </c>
      <c r="D13" s="27">
        <v>190</v>
      </c>
      <c r="E13" s="27">
        <v>787</v>
      </c>
      <c r="F13" s="27">
        <v>73</v>
      </c>
      <c r="G13" s="27">
        <v>72</v>
      </c>
      <c r="H13" s="31">
        <v>1</v>
      </c>
      <c r="I13" s="29">
        <v>16</v>
      </c>
      <c r="J13" s="30">
        <v>977</v>
      </c>
      <c r="K13" s="29">
        <v>213</v>
      </c>
    </row>
    <row r="14" spans="1:11" ht="12.75">
      <c r="A14" s="45" t="s">
        <v>12</v>
      </c>
      <c r="B14" s="26">
        <v>460</v>
      </c>
      <c r="C14" s="27">
        <v>13</v>
      </c>
      <c r="D14" s="27">
        <v>43</v>
      </c>
      <c r="E14" s="27">
        <v>338</v>
      </c>
      <c r="F14" s="27">
        <v>10</v>
      </c>
      <c r="G14" s="27">
        <v>36</v>
      </c>
      <c r="H14" s="31">
        <v>1</v>
      </c>
      <c r="I14" s="29">
        <v>19</v>
      </c>
      <c r="J14" s="30">
        <v>240</v>
      </c>
      <c r="K14" s="29">
        <v>220</v>
      </c>
    </row>
    <row r="15" spans="1:11" ht="12.75">
      <c r="A15" s="45" t="s">
        <v>13</v>
      </c>
      <c r="B15" s="26">
        <v>3895</v>
      </c>
      <c r="C15" s="34">
        <v>405</v>
      </c>
      <c r="D15" s="34">
        <v>501</v>
      </c>
      <c r="E15" s="34">
        <v>2286</v>
      </c>
      <c r="F15" s="34">
        <v>219</v>
      </c>
      <c r="G15" s="34">
        <v>383</v>
      </c>
      <c r="H15" s="34">
        <v>7</v>
      </c>
      <c r="I15" s="35">
        <v>94</v>
      </c>
      <c r="J15" s="36">
        <v>1684</v>
      </c>
      <c r="K15" s="35">
        <v>2211</v>
      </c>
    </row>
    <row r="16" spans="1:11" ht="13.5" thickBot="1">
      <c r="A16" s="46" t="s">
        <v>8</v>
      </c>
      <c r="B16" s="37">
        <f>SUM(B8:B15)</f>
        <v>7161</v>
      </c>
      <c r="C16" s="38">
        <f aca="true" t="shared" si="0" ref="C16:K16">SUM(C8:C15)</f>
        <v>560</v>
      </c>
      <c r="D16" s="38">
        <f t="shared" si="0"/>
        <v>849</v>
      </c>
      <c r="E16" s="38">
        <f t="shared" si="0"/>
        <v>4600</v>
      </c>
      <c r="F16" s="38">
        <f t="shared" si="0"/>
        <v>359</v>
      </c>
      <c r="G16" s="38">
        <f t="shared" si="0"/>
        <v>619</v>
      </c>
      <c r="H16" s="38">
        <f t="shared" si="0"/>
        <v>14</v>
      </c>
      <c r="I16" s="39">
        <f t="shared" si="0"/>
        <v>160</v>
      </c>
      <c r="J16" s="40">
        <f t="shared" si="0"/>
        <v>3639</v>
      </c>
      <c r="K16" s="39">
        <f t="shared" si="0"/>
        <v>3522</v>
      </c>
    </row>
    <row r="19" ht="12.75">
      <c r="A19" s="43" t="s">
        <v>22</v>
      </c>
    </row>
    <row r="20" ht="13.5" thickBot="1">
      <c r="A20" s="43"/>
    </row>
    <row r="21" spans="1:11" ht="13.5" thickBot="1">
      <c r="A21" s="47" t="s">
        <v>25</v>
      </c>
      <c r="B21" s="22" t="s">
        <v>1</v>
      </c>
      <c r="C21" s="61" t="s">
        <v>14</v>
      </c>
      <c r="D21" s="62"/>
      <c r="E21" s="62"/>
      <c r="F21" s="62"/>
      <c r="G21" s="62"/>
      <c r="H21" s="62"/>
      <c r="I21" s="63"/>
      <c r="J21" s="59" t="s">
        <v>0</v>
      </c>
      <c r="K21" s="60"/>
    </row>
    <row r="22" spans="1:11" ht="25.5">
      <c r="A22" s="44"/>
      <c r="B22" s="23" t="s">
        <v>7</v>
      </c>
      <c r="C22" s="2" t="s">
        <v>27</v>
      </c>
      <c r="D22" s="2" t="s">
        <v>4</v>
      </c>
      <c r="E22" s="2" t="s">
        <v>19</v>
      </c>
      <c r="F22" s="49" t="s">
        <v>28</v>
      </c>
      <c r="G22" s="2" t="s">
        <v>5</v>
      </c>
      <c r="H22" s="2" t="s">
        <v>29</v>
      </c>
      <c r="I22" s="3" t="s">
        <v>6</v>
      </c>
      <c r="J22" s="25" t="s">
        <v>15</v>
      </c>
      <c r="K22" s="24" t="s">
        <v>16</v>
      </c>
    </row>
    <row r="23" spans="1:11" ht="12.75">
      <c r="A23" s="45" t="s">
        <v>9</v>
      </c>
      <c r="B23" s="26">
        <f>B38+B53</f>
        <v>475</v>
      </c>
      <c r="C23" s="27">
        <f aca="true" t="shared" si="1" ref="C23:K23">C38+C53</f>
        <v>18</v>
      </c>
      <c r="D23" s="27">
        <f t="shared" si="1"/>
        <v>23</v>
      </c>
      <c r="E23" s="27">
        <f t="shared" si="1"/>
        <v>401</v>
      </c>
      <c r="F23" s="28">
        <f t="shared" si="1"/>
        <v>6</v>
      </c>
      <c r="G23" s="27">
        <f t="shared" si="1"/>
        <v>16</v>
      </c>
      <c r="H23" s="27">
        <f t="shared" si="1"/>
        <v>0</v>
      </c>
      <c r="I23" s="29">
        <f t="shared" si="1"/>
        <v>11</v>
      </c>
      <c r="J23" s="30">
        <f t="shared" si="1"/>
        <v>204</v>
      </c>
      <c r="K23" s="29">
        <f t="shared" si="1"/>
        <v>271</v>
      </c>
    </row>
    <row r="24" spans="1:11" ht="12.75">
      <c r="A24" s="45" t="s">
        <v>17</v>
      </c>
      <c r="B24" s="26">
        <f aca="true" t="shared" si="2" ref="B24:K24">B39+B54</f>
        <v>188</v>
      </c>
      <c r="C24" s="27">
        <f t="shared" si="2"/>
        <v>10</v>
      </c>
      <c r="D24" s="31">
        <f t="shared" si="2"/>
        <v>7</v>
      </c>
      <c r="E24" s="31">
        <f t="shared" si="2"/>
        <v>147</v>
      </c>
      <c r="F24" s="27">
        <f t="shared" si="2"/>
        <v>2</v>
      </c>
      <c r="G24" s="31">
        <f t="shared" si="2"/>
        <v>16</v>
      </c>
      <c r="H24" s="27">
        <f t="shared" si="2"/>
        <v>1</v>
      </c>
      <c r="I24" s="29">
        <f t="shared" si="2"/>
        <v>5</v>
      </c>
      <c r="J24" s="30">
        <f t="shared" si="2"/>
        <v>54</v>
      </c>
      <c r="K24" s="29">
        <f t="shared" si="2"/>
        <v>134</v>
      </c>
    </row>
    <row r="25" spans="1:11" ht="12.75">
      <c r="A25" s="45" t="s">
        <v>11</v>
      </c>
      <c r="B25" s="26">
        <f aca="true" t="shared" si="3" ref="B25:K25">B40+B55</f>
        <v>56</v>
      </c>
      <c r="C25" s="27">
        <f t="shared" si="3"/>
        <v>1</v>
      </c>
      <c r="D25" s="27">
        <f t="shared" si="3"/>
        <v>4</v>
      </c>
      <c r="E25" s="27">
        <f t="shared" si="3"/>
        <v>51</v>
      </c>
      <c r="F25" s="27">
        <f t="shared" si="3"/>
        <v>0</v>
      </c>
      <c r="G25" s="27">
        <f t="shared" si="3"/>
        <v>0</v>
      </c>
      <c r="H25" s="27">
        <f t="shared" si="3"/>
        <v>0</v>
      </c>
      <c r="I25" s="29">
        <f t="shared" si="3"/>
        <v>0</v>
      </c>
      <c r="J25" s="30">
        <f t="shared" si="3"/>
        <v>51</v>
      </c>
      <c r="K25" s="29">
        <f t="shared" si="3"/>
        <v>5</v>
      </c>
    </row>
    <row r="26" spans="1:11" ht="12.75">
      <c r="A26" s="45" t="s">
        <v>10</v>
      </c>
      <c r="B26" s="26">
        <f aca="true" t="shared" si="4" ref="B26:K26">B41+B56</f>
        <v>515</v>
      </c>
      <c r="C26" s="27">
        <f t="shared" si="4"/>
        <v>29</v>
      </c>
      <c r="D26" s="27">
        <f t="shared" si="4"/>
        <v>64</v>
      </c>
      <c r="E26" s="27">
        <f t="shared" si="4"/>
        <v>331</v>
      </c>
      <c r="F26" s="27">
        <f t="shared" si="4"/>
        <v>33</v>
      </c>
      <c r="G26" s="27">
        <f t="shared" si="4"/>
        <v>45</v>
      </c>
      <c r="H26" s="27">
        <f t="shared" si="4"/>
        <v>3</v>
      </c>
      <c r="I26" s="29">
        <f t="shared" si="4"/>
        <v>10</v>
      </c>
      <c r="J26" s="30">
        <f t="shared" si="4"/>
        <v>298</v>
      </c>
      <c r="K26" s="29">
        <f t="shared" si="4"/>
        <v>217</v>
      </c>
    </row>
    <row r="27" spans="1:11" ht="12.75">
      <c r="A27" s="45" t="s">
        <v>2</v>
      </c>
      <c r="B27" s="26">
        <f aca="true" t="shared" si="5" ref="B27:K27">B42+B57</f>
        <v>155</v>
      </c>
      <c r="C27" s="27">
        <f t="shared" si="5"/>
        <v>4</v>
      </c>
      <c r="D27" s="27">
        <f t="shared" si="5"/>
        <v>3</v>
      </c>
      <c r="E27" s="27">
        <f t="shared" si="5"/>
        <v>134</v>
      </c>
      <c r="F27" s="27">
        <f t="shared" si="5"/>
        <v>2</v>
      </c>
      <c r="G27" s="27">
        <f t="shared" si="5"/>
        <v>11</v>
      </c>
      <c r="H27" s="28">
        <f t="shared" si="5"/>
        <v>0</v>
      </c>
      <c r="I27" s="28">
        <f t="shared" si="5"/>
        <v>1</v>
      </c>
      <c r="J27" s="30">
        <f t="shared" si="5"/>
        <v>16</v>
      </c>
      <c r="K27" s="29">
        <f t="shared" si="5"/>
        <v>139</v>
      </c>
    </row>
    <row r="28" spans="1:11" ht="12.75">
      <c r="A28" s="45" t="s">
        <v>3</v>
      </c>
      <c r="B28" s="26">
        <f aca="true" t="shared" si="6" ref="B28:K28">B43+B58</f>
        <v>965</v>
      </c>
      <c r="C28" s="27">
        <f t="shared" si="6"/>
        <v>33</v>
      </c>
      <c r="D28" s="27">
        <f t="shared" si="6"/>
        <v>155</v>
      </c>
      <c r="E28" s="27">
        <f t="shared" si="6"/>
        <v>653</v>
      </c>
      <c r="F28" s="27">
        <f t="shared" si="6"/>
        <v>64</v>
      </c>
      <c r="G28" s="27">
        <f t="shared" si="6"/>
        <v>49</v>
      </c>
      <c r="H28" s="32">
        <f t="shared" si="6"/>
        <v>0</v>
      </c>
      <c r="I28" s="29">
        <f t="shared" si="6"/>
        <v>11</v>
      </c>
      <c r="J28" s="30">
        <f t="shared" si="6"/>
        <v>782</v>
      </c>
      <c r="K28" s="29">
        <f t="shared" si="6"/>
        <v>183</v>
      </c>
    </row>
    <row r="29" spans="1:11" ht="12.75">
      <c r="A29" s="45" t="s">
        <v>12</v>
      </c>
      <c r="B29" s="26">
        <f aca="true" t="shared" si="7" ref="B29:K29">B44+B59</f>
        <v>393</v>
      </c>
      <c r="C29" s="27">
        <f t="shared" si="7"/>
        <v>11</v>
      </c>
      <c r="D29" s="27">
        <f t="shared" si="7"/>
        <v>34</v>
      </c>
      <c r="E29" s="27">
        <f t="shared" si="7"/>
        <v>293</v>
      </c>
      <c r="F29" s="27">
        <f t="shared" si="7"/>
        <v>9</v>
      </c>
      <c r="G29" s="27">
        <f t="shared" si="7"/>
        <v>30</v>
      </c>
      <c r="H29" s="27">
        <f t="shared" si="7"/>
        <v>1</v>
      </c>
      <c r="I29" s="29">
        <f t="shared" si="7"/>
        <v>15</v>
      </c>
      <c r="J29" s="30">
        <f t="shared" si="7"/>
        <v>198</v>
      </c>
      <c r="K29" s="29">
        <f t="shared" si="7"/>
        <v>195</v>
      </c>
    </row>
    <row r="30" spans="1:14" ht="12.75">
      <c r="A30" s="45" t="s">
        <v>13</v>
      </c>
      <c r="B30" s="33">
        <f aca="true" t="shared" si="8" ref="B30:K30">B45+B60</f>
        <v>3258</v>
      </c>
      <c r="C30" s="34">
        <f t="shared" si="8"/>
        <v>299</v>
      </c>
      <c r="D30" s="34">
        <f t="shared" si="8"/>
        <v>446</v>
      </c>
      <c r="E30" s="34">
        <f t="shared" si="8"/>
        <v>1996</v>
      </c>
      <c r="F30" s="34">
        <f t="shared" si="8"/>
        <v>166</v>
      </c>
      <c r="G30" s="34">
        <f t="shared" si="8"/>
        <v>274</v>
      </c>
      <c r="H30" s="34">
        <f t="shared" si="8"/>
        <v>6</v>
      </c>
      <c r="I30" s="35">
        <f t="shared" si="8"/>
        <v>71</v>
      </c>
      <c r="J30" s="36">
        <f t="shared" si="8"/>
        <v>1366</v>
      </c>
      <c r="K30" s="35">
        <f t="shared" si="8"/>
        <v>1892</v>
      </c>
      <c r="N30" s="48"/>
    </row>
    <row r="31" spans="1:11" ht="13.5" thickBot="1">
      <c r="A31" s="46" t="s">
        <v>8</v>
      </c>
      <c r="B31" s="37">
        <f aca="true" t="shared" si="9" ref="B31:K31">SUM(B23:B30)</f>
        <v>6005</v>
      </c>
      <c r="C31" s="38">
        <f t="shared" si="9"/>
        <v>405</v>
      </c>
      <c r="D31" s="38">
        <f t="shared" si="9"/>
        <v>736</v>
      </c>
      <c r="E31" s="38">
        <f t="shared" si="9"/>
        <v>4006</v>
      </c>
      <c r="F31" s="38">
        <f t="shared" si="9"/>
        <v>282</v>
      </c>
      <c r="G31" s="38">
        <f t="shared" si="9"/>
        <v>441</v>
      </c>
      <c r="H31" s="38">
        <f t="shared" si="9"/>
        <v>11</v>
      </c>
      <c r="I31" s="39">
        <f t="shared" si="9"/>
        <v>124</v>
      </c>
      <c r="J31" s="40">
        <f t="shared" si="9"/>
        <v>2969</v>
      </c>
      <c r="K31" s="39">
        <f t="shared" si="9"/>
        <v>3036</v>
      </c>
    </row>
    <row r="34" ht="12.75">
      <c r="A34" s="43" t="s">
        <v>23</v>
      </c>
    </row>
    <row r="35" ht="13.5" thickBot="1">
      <c r="A35" s="42"/>
    </row>
    <row r="36" spans="1:11" ht="13.5" customHeight="1" thickBot="1">
      <c r="A36" s="47" t="s">
        <v>25</v>
      </c>
      <c r="B36" s="22" t="s">
        <v>1</v>
      </c>
      <c r="C36" s="61" t="s">
        <v>14</v>
      </c>
      <c r="D36" s="62"/>
      <c r="E36" s="62"/>
      <c r="F36" s="62"/>
      <c r="G36" s="62"/>
      <c r="H36" s="62"/>
      <c r="I36" s="63"/>
      <c r="J36" s="59" t="s">
        <v>0</v>
      </c>
      <c r="K36" s="60"/>
    </row>
    <row r="37" spans="1:11" ht="25.5">
      <c r="A37" s="44"/>
      <c r="B37" s="23" t="s">
        <v>7</v>
      </c>
      <c r="C37" s="2" t="s">
        <v>27</v>
      </c>
      <c r="D37" s="2" t="s">
        <v>4</v>
      </c>
      <c r="E37" s="2" t="s">
        <v>19</v>
      </c>
      <c r="F37" s="49" t="s">
        <v>28</v>
      </c>
      <c r="G37" s="2" t="s">
        <v>5</v>
      </c>
      <c r="H37" s="2" t="s">
        <v>29</v>
      </c>
      <c r="I37" s="3" t="s">
        <v>6</v>
      </c>
      <c r="J37" s="25" t="s">
        <v>15</v>
      </c>
      <c r="K37" s="24" t="s">
        <v>16</v>
      </c>
    </row>
    <row r="38" spans="1:11" ht="15.75" customHeight="1">
      <c r="A38" s="45" t="s">
        <v>9</v>
      </c>
      <c r="B38" s="26">
        <v>318</v>
      </c>
      <c r="C38" s="27">
        <v>14</v>
      </c>
      <c r="D38" s="27">
        <v>13</v>
      </c>
      <c r="E38" s="27">
        <v>270</v>
      </c>
      <c r="F38" s="28">
        <v>2</v>
      </c>
      <c r="G38" s="27">
        <v>12</v>
      </c>
      <c r="H38" s="27">
        <v>0</v>
      </c>
      <c r="I38" s="29">
        <v>7</v>
      </c>
      <c r="J38" s="30">
        <v>130</v>
      </c>
      <c r="K38" s="29">
        <v>188</v>
      </c>
    </row>
    <row r="39" spans="1:11" ht="12.75">
      <c r="A39" s="45" t="s">
        <v>17</v>
      </c>
      <c r="B39" s="26">
        <v>162</v>
      </c>
      <c r="C39" s="27">
        <v>9</v>
      </c>
      <c r="D39" s="31">
        <v>7</v>
      </c>
      <c r="E39" s="31">
        <v>125</v>
      </c>
      <c r="F39" s="27">
        <v>1</v>
      </c>
      <c r="G39" s="31">
        <v>14</v>
      </c>
      <c r="H39" s="27">
        <v>1</v>
      </c>
      <c r="I39" s="29">
        <v>5</v>
      </c>
      <c r="J39" s="30">
        <v>43</v>
      </c>
      <c r="K39" s="29">
        <v>119</v>
      </c>
    </row>
    <row r="40" spans="1:11" ht="12.75">
      <c r="A40" s="45" t="s">
        <v>11</v>
      </c>
      <c r="B40" s="26">
        <v>23</v>
      </c>
      <c r="C40" s="27">
        <v>1</v>
      </c>
      <c r="D40" s="27">
        <v>1</v>
      </c>
      <c r="E40" s="27">
        <v>21</v>
      </c>
      <c r="F40" s="27">
        <v>0</v>
      </c>
      <c r="G40" s="27">
        <v>0</v>
      </c>
      <c r="H40" s="27">
        <v>0</v>
      </c>
      <c r="I40" s="29">
        <v>0</v>
      </c>
      <c r="J40" s="30">
        <v>22</v>
      </c>
      <c r="K40" s="29">
        <v>1</v>
      </c>
    </row>
    <row r="41" spans="1:11" ht="12.75">
      <c r="A41" s="45" t="s">
        <v>10</v>
      </c>
      <c r="B41" s="26">
        <v>474</v>
      </c>
      <c r="C41" s="27">
        <v>25</v>
      </c>
      <c r="D41" s="27">
        <v>59</v>
      </c>
      <c r="E41" s="27">
        <v>307</v>
      </c>
      <c r="F41" s="27">
        <v>32</v>
      </c>
      <c r="G41" s="27">
        <v>40</v>
      </c>
      <c r="H41" s="27">
        <v>2</v>
      </c>
      <c r="I41" s="29">
        <v>9</v>
      </c>
      <c r="J41" s="30">
        <v>277</v>
      </c>
      <c r="K41" s="29">
        <v>197</v>
      </c>
    </row>
    <row r="42" spans="1:11" ht="12.75">
      <c r="A42" s="45" t="s">
        <v>2</v>
      </c>
      <c r="B42" s="26">
        <v>98</v>
      </c>
      <c r="C42" s="27">
        <v>2</v>
      </c>
      <c r="D42" s="27">
        <v>2</v>
      </c>
      <c r="E42" s="27">
        <v>86</v>
      </c>
      <c r="F42" s="27">
        <v>1</v>
      </c>
      <c r="G42" s="27">
        <v>7</v>
      </c>
      <c r="H42" s="27">
        <v>0</v>
      </c>
      <c r="I42" s="28">
        <v>0</v>
      </c>
      <c r="J42" s="30">
        <v>5</v>
      </c>
      <c r="K42" s="29">
        <v>93</v>
      </c>
    </row>
    <row r="43" spans="1:11" ht="12.75">
      <c r="A43" s="45" t="s">
        <v>3</v>
      </c>
      <c r="B43" s="26">
        <v>814</v>
      </c>
      <c r="C43" s="27">
        <v>20</v>
      </c>
      <c r="D43" s="27">
        <v>134</v>
      </c>
      <c r="E43" s="27">
        <v>553</v>
      </c>
      <c r="F43" s="27">
        <v>63</v>
      </c>
      <c r="G43" s="27">
        <v>33</v>
      </c>
      <c r="H43" s="31">
        <v>0</v>
      </c>
      <c r="I43" s="29">
        <v>11</v>
      </c>
      <c r="J43" s="30">
        <v>663</v>
      </c>
      <c r="K43" s="29">
        <v>151</v>
      </c>
    </row>
    <row r="44" spans="1:11" ht="12.75">
      <c r="A44" s="45" t="s">
        <v>12</v>
      </c>
      <c r="B44" s="26">
        <v>307</v>
      </c>
      <c r="C44" s="27">
        <v>10</v>
      </c>
      <c r="D44" s="27">
        <v>23</v>
      </c>
      <c r="E44" s="27">
        <v>232</v>
      </c>
      <c r="F44" s="27">
        <v>8</v>
      </c>
      <c r="G44" s="27">
        <v>25</v>
      </c>
      <c r="H44" s="31">
        <v>1</v>
      </c>
      <c r="I44" s="29">
        <v>8</v>
      </c>
      <c r="J44" s="30">
        <v>156</v>
      </c>
      <c r="K44" s="29">
        <v>151</v>
      </c>
    </row>
    <row r="45" spans="1:11" ht="12.75">
      <c r="A45" s="45" t="s">
        <v>13</v>
      </c>
      <c r="B45" s="26">
        <v>2345</v>
      </c>
      <c r="C45" s="34">
        <v>204</v>
      </c>
      <c r="D45" s="34">
        <v>331</v>
      </c>
      <c r="E45" s="34">
        <v>1430</v>
      </c>
      <c r="F45" s="34">
        <v>131</v>
      </c>
      <c r="G45" s="34">
        <v>188</v>
      </c>
      <c r="H45" s="34">
        <v>6</v>
      </c>
      <c r="I45" s="35">
        <v>55</v>
      </c>
      <c r="J45" s="36">
        <v>1045</v>
      </c>
      <c r="K45" s="35">
        <v>1300</v>
      </c>
    </row>
    <row r="46" spans="1:11" ht="13.5" thickBot="1">
      <c r="A46" s="46" t="s">
        <v>8</v>
      </c>
      <c r="B46" s="37">
        <f aca="true" t="shared" si="10" ref="B46:K46">SUM(B38:B45)</f>
        <v>4541</v>
      </c>
      <c r="C46" s="38">
        <f t="shared" si="10"/>
        <v>285</v>
      </c>
      <c r="D46" s="38">
        <f t="shared" si="10"/>
        <v>570</v>
      </c>
      <c r="E46" s="38">
        <f t="shared" si="10"/>
        <v>3024</v>
      </c>
      <c r="F46" s="38">
        <f t="shared" si="10"/>
        <v>238</v>
      </c>
      <c r="G46" s="38">
        <f t="shared" si="10"/>
        <v>319</v>
      </c>
      <c r="H46" s="38">
        <f t="shared" si="10"/>
        <v>10</v>
      </c>
      <c r="I46" s="39">
        <f t="shared" si="10"/>
        <v>95</v>
      </c>
      <c r="J46" s="40">
        <f t="shared" si="10"/>
        <v>2341</v>
      </c>
      <c r="K46" s="39">
        <f t="shared" si="10"/>
        <v>2200</v>
      </c>
    </row>
    <row r="49" ht="12.75">
      <c r="A49" s="43" t="s">
        <v>24</v>
      </c>
    </row>
    <row r="50" ht="13.5" thickBot="1">
      <c r="A50" s="42"/>
    </row>
    <row r="51" spans="1:11" ht="13.5" thickBot="1">
      <c r="A51" s="47" t="s">
        <v>25</v>
      </c>
      <c r="B51" s="22" t="s">
        <v>1</v>
      </c>
      <c r="C51" s="61" t="s">
        <v>14</v>
      </c>
      <c r="D51" s="62"/>
      <c r="E51" s="62"/>
      <c r="F51" s="62"/>
      <c r="G51" s="62"/>
      <c r="H51" s="62"/>
      <c r="I51" s="63"/>
      <c r="J51" s="59" t="s">
        <v>0</v>
      </c>
      <c r="K51" s="60"/>
    </row>
    <row r="52" spans="1:11" ht="25.5">
      <c r="A52" s="44"/>
      <c r="B52" s="23" t="s">
        <v>7</v>
      </c>
      <c r="C52" s="2" t="s">
        <v>27</v>
      </c>
      <c r="D52" s="2" t="s">
        <v>4</v>
      </c>
      <c r="E52" s="2" t="s">
        <v>19</v>
      </c>
      <c r="F52" s="49" t="s">
        <v>28</v>
      </c>
      <c r="G52" s="2" t="s">
        <v>5</v>
      </c>
      <c r="H52" s="2" t="s">
        <v>29</v>
      </c>
      <c r="I52" s="3" t="s">
        <v>6</v>
      </c>
      <c r="J52" s="25" t="s">
        <v>15</v>
      </c>
      <c r="K52" s="24" t="s">
        <v>16</v>
      </c>
    </row>
    <row r="53" spans="1:11" ht="12.75">
      <c r="A53" s="45" t="s">
        <v>9</v>
      </c>
      <c r="B53" s="26">
        <v>157</v>
      </c>
      <c r="C53" s="27">
        <v>4</v>
      </c>
      <c r="D53" s="27">
        <v>10</v>
      </c>
      <c r="E53" s="27">
        <v>131</v>
      </c>
      <c r="F53" s="28">
        <v>4</v>
      </c>
      <c r="G53" s="27">
        <v>4</v>
      </c>
      <c r="H53" s="27">
        <v>0</v>
      </c>
      <c r="I53" s="29">
        <v>4</v>
      </c>
      <c r="J53" s="30">
        <v>74</v>
      </c>
      <c r="K53" s="29">
        <v>83</v>
      </c>
    </row>
    <row r="54" spans="1:11" ht="12.75">
      <c r="A54" s="45" t="s">
        <v>17</v>
      </c>
      <c r="B54" s="26">
        <v>26</v>
      </c>
      <c r="C54" s="27">
        <v>1</v>
      </c>
      <c r="D54" s="31">
        <v>0</v>
      </c>
      <c r="E54" s="31">
        <v>22</v>
      </c>
      <c r="F54" s="27">
        <v>1</v>
      </c>
      <c r="G54" s="31">
        <v>2</v>
      </c>
      <c r="H54" s="27">
        <v>0</v>
      </c>
      <c r="I54" s="29">
        <v>0</v>
      </c>
      <c r="J54" s="30">
        <v>11</v>
      </c>
      <c r="K54" s="29">
        <v>15</v>
      </c>
    </row>
    <row r="55" spans="1:11" ht="12.75">
      <c r="A55" s="45" t="s">
        <v>11</v>
      </c>
      <c r="B55" s="26">
        <v>33</v>
      </c>
      <c r="C55" s="27">
        <v>0</v>
      </c>
      <c r="D55" s="27">
        <v>3</v>
      </c>
      <c r="E55" s="27">
        <v>30</v>
      </c>
      <c r="F55" s="27">
        <v>0</v>
      </c>
      <c r="G55" s="27">
        <v>0</v>
      </c>
      <c r="H55" s="27">
        <v>0</v>
      </c>
      <c r="I55" s="29">
        <v>0</v>
      </c>
      <c r="J55" s="30">
        <v>29</v>
      </c>
      <c r="K55" s="29">
        <v>4</v>
      </c>
    </row>
    <row r="56" spans="1:11" ht="12.75">
      <c r="A56" s="45" t="s">
        <v>10</v>
      </c>
      <c r="B56" s="26">
        <v>41</v>
      </c>
      <c r="C56" s="27">
        <v>4</v>
      </c>
      <c r="D56" s="27">
        <v>5</v>
      </c>
      <c r="E56" s="27">
        <v>24</v>
      </c>
      <c r="F56" s="27">
        <v>1</v>
      </c>
      <c r="G56" s="27">
        <v>5</v>
      </c>
      <c r="H56" s="27">
        <v>1</v>
      </c>
      <c r="I56" s="29">
        <v>1</v>
      </c>
      <c r="J56" s="30">
        <v>21</v>
      </c>
      <c r="K56" s="29">
        <v>20</v>
      </c>
    </row>
    <row r="57" spans="1:11" ht="12.75">
      <c r="A57" s="45" t="s">
        <v>2</v>
      </c>
      <c r="B57" s="26">
        <v>57</v>
      </c>
      <c r="C57" s="27">
        <v>2</v>
      </c>
      <c r="D57" s="27">
        <v>1</v>
      </c>
      <c r="E57" s="27">
        <v>48</v>
      </c>
      <c r="F57" s="27">
        <v>1</v>
      </c>
      <c r="G57" s="27">
        <v>4</v>
      </c>
      <c r="H57" s="27">
        <v>0</v>
      </c>
      <c r="I57" s="28">
        <v>1</v>
      </c>
      <c r="J57" s="30">
        <v>11</v>
      </c>
      <c r="K57" s="29">
        <v>46</v>
      </c>
    </row>
    <row r="58" spans="1:11" ht="12.75">
      <c r="A58" s="45" t="s">
        <v>3</v>
      </c>
      <c r="B58" s="26">
        <v>151</v>
      </c>
      <c r="C58" s="27">
        <v>13</v>
      </c>
      <c r="D58" s="27">
        <v>21</v>
      </c>
      <c r="E58" s="27">
        <v>100</v>
      </c>
      <c r="F58" s="27">
        <v>1</v>
      </c>
      <c r="G58" s="27">
        <v>16</v>
      </c>
      <c r="H58" s="31">
        <v>0</v>
      </c>
      <c r="I58" s="29">
        <v>0</v>
      </c>
      <c r="J58" s="30">
        <v>119</v>
      </c>
      <c r="K58" s="29">
        <v>32</v>
      </c>
    </row>
    <row r="59" spans="1:11" ht="12.75">
      <c r="A59" s="45" t="s">
        <v>12</v>
      </c>
      <c r="B59" s="26">
        <v>86</v>
      </c>
      <c r="C59" s="27">
        <v>1</v>
      </c>
      <c r="D59" s="27">
        <v>11</v>
      </c>
      <c r="E59" s="27">
        <v>61</v>
      </c>
      <c r="F59" s="27">
        <v>1</v>
      </c>
      <c r="G59" s="27">
        <v>5</v>
      </c>
      <c r="H59" s="31">
        <v>0</v>
      </c>
      <c r="I59" s="29">
        <v>7</v>
      </c>
      <c r="J59" s="30">
        <v>42</v>
      </c>
      <c r="K59" s="29">
        <v>44</v>
      </c>
    </row>
    <row r="60" spans="1:11" ht="12.75">
      <c r="A60" s="45" t="s">
        <v>13</v>
      </c>
      <c r="B60" s="26">
        <v>913</v>
      </c>
      <c r="C60" s="34">
        <v>95</v>
      </c>
      <c r="D60" s="34">
        <v>115</v>
      </c>
      <c r="E60" s="34">
        <v>566</v>
      </c>
      <c r="F60" s="34">
        <v>35</v>
      </c>
      <c r="G60" s="34">
        <v>86</v>
      </c>
      <c r="H60" s="34">
        <v>0</v>
      </c>
      <c r="I60" s="35">
        <v>16</v>
      </c>
      <c r="J60" s="36">
        <v>321</v>
      </c>
      <c r="K60" s="35">
        <v>592</v>
      </c>
    </row>
    <row r="61" spans="1:11" ht="13.5" thickBot="1">
      <c r="A61" s="46" t="s">
        <v>8</v>
      </c>
      <c r="B61" s="37">
        <f aca="true" t="shared" si="11" ref="B61:K61">SUM(B53:B60)</f>
        <v>1464</v>
      </c>
      <c r="C61" s="38">
        <f t="shared" si="11"/>
        <v>120</v>
      </c>
      <c r="D61" s="38">
        <f t="shared" si="11"/>
        <v>166</v>
      </c>
      <c r="E61" s="38">
        <f t="shared" si="11"/>
        <v>982</v>
      </c>
      <c r="F61" s="38">
        <f t="shared" si="11"/>
        <v>44</v>
      </c>
      <c r="G61" s="38">
        <f t="shared" si="11"/>
        <v>122</v>
      </c>
      <c r="H61" s="38">
        <f t="shared" si="11"/>
        <v>1</v>
      </c>
      <c r="I61" s="39">
        <f t="shared" si="11"/>
        <v>29</v>
      </c>
      <c r="J61" s="40">
        <f t="shared" si="11"/>
        <v>628</v>
      </c>
      <c r="K61" s="39">
        <f t="shared" si="11"/>
        <v>836</v>
      </c>
    </row>
    <row r="64" ht="12.75">
      <c r="A64" t="s">
        <v>18</v>
      </c>
    </row>
  </sheetData>
  <sheetProtection/>
  <mergeCells count="11">
    <mergeCell ref="C36:I36"/>
    <mergeCell ref="J36:K36"/>
    <mergeCell ref="C51:I51"/>
    <mergeCell ref="J51:K51"/>
    <mergeCell ref="C21:I21"/>
    <mergeCell ref="J21:K21"/>
    <mergeCell ref="A1:K1"/>
    <mergeCell ref="A2:K2"/>
    <mergeCell ref="A3:K3"/>
    <mergeCell ref="C6:I6"/>
    <mergeCell ref="J6:K6"/>
  </mergeCells>
  <printOptions/>
  <pageMargins left="0.7" right="0.7" top="0.75" bottom="0.75" header="0.3" footer="0.3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Illinios at Urbana-Champaign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UIUC</dc:creator>
  <cp:keywords/>
  <dc:description/>
  <cp:lastModifiedBy>Edwards, Amy Lee</cp:lastModifiedBy>
  <cp:lastPrinted>2012-09-19T20:32:28Z</cp:lastPrinted>
  <dcterms:created xsi:type="dcterms:W3CDTF">2007-06-06T16:44:03Z</dcterms:created>
  <dcterms:modified xsi:type="dcterms:W3CDTF">2013-01-03T15:26:23Z</dcterms:modified>
  <cp:category/>
  <cp:version/>
  <cp:contentType/>
  <cp:contentStatus/>
</cp:coreProperties>
</file>