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0" yWindow="105" windowWidth="5730" windowHeight="4560" tabRatio="508" activeTab="4"/>
  </bookViews>
  <sheets>
    <sheet name="Contents" sheetId="1" r:id="rId1"/>
    <sheet name="FY99 IUs" sheetId="2" r:id="rId2"/>
    <sheet name="FY00 IUs" sheetId="3" r:id="rId3"/>
    <sheet name="2-year total" sheetId="4" r:id="rId4"/>
    <sheet name="2-year average" sheetId="5" r:id="rId5"/>
  </sheets>
  <definedNames>
    <definedName name="_xlnm.Print_Area" localSheetId="4">'2-year average'!$A$1:$U$30</definedName>
    <definedName name="_xlnm.Print_Area" localSheetId="3">'2-year total'!$A$2:$O$23</definedName>
    <definedName name="_xlnm.Print_Area" localSheetId="0">'Contents'!$A$1:$A$52</definedName>
    <definedName name="_xlnm.Print_Area" localSheetId="2">'FY00 IUs'!$A$1:$M$314</definedName>
    <definedName name="_xlnm.Print_Area" localSheetId="1">'FY99 IUs'!$A$1:$M$322</definedName>
    <definedName name="_xlnm.Print_Titles" localSheetId="4">'2-year average'!$A:$C</definedName>
  </definedNames>
  <calcPr fullCalcOnLoad="1" iterate="1" iterateCount="50" iterateDelta="0.001"/>
</workbook>
</file>

<file path=xl/sharedStrings.xml><?xml version="1.0" encoding="utf-8"?>
<sst xmlns="http://schemas.openxmlformats.org/spreadsheetml/2006/main" count="1935" uniqueCount="506">
  <si>
    <t>IUs by Term, Student Type, and Paying Unit for Budget Reform</t>
  </si>
  <si>
    <t>Division of Management Information      PN97107</t>
  </si>
  <si>
    <t>On-Campus, Traditional Terms</t>
  </si>
  <si>
    <t>Fall</t>
  </si>
  <si>
    <t>Spring</t>
  </si>
  <si>
    <t>College</t>
  </si>
  <si>
    <t>Ugrad</t>
  </si>
  <si>
    <t>Profnl</t>
  </si>
  <si>
    <t>Grad</t>
  </si>
  <si>
    <t>AC</t>
  </si>
  <si>
    <t>15</t>
  </si>
  <si>
    <t>AGR, CONSUMER, &amp; ENV SCI</t>
  </si>
  <si>
    <t>17</t>
  </si>
  <si>
    <t>COMMERCE &amp; BUSINESS ADMI</t>
  </si>
  <si>
    <t>20</t>
  </si>
  <si>
    <t>EDUCATION</t>
  </si>
  <si>
    <t>22</t>
  </si>
  <si>
    <t>ENGINEERING</t>
  </si>
  <si>
    <t>24</t>
  </si>
  <si>
    <t>FINE &amp; APPLIED ARTS</t>
  </si>
  <si>
    <t>28</t>
  </si>
  <si>
    <t>COLLEGE OF COMMUNICATION</t>
  </si>
  <si>
    <t>30</t>
  </si>
  <si>
    <t>LAW</t>
  </si>
  <si>
    <t>32</t>
  </si>
  <si>
    <t>LIBERAL ARTS &amp; SCIENCES</t>
  </si>
  <si>
    <t>36</t>
  </si>
  <si>
    <t>APPLIED LIFE STUDIES</t>
  </si>
  <si>
    <t>44</t>
  </si>
  <si>
    <t>VETERINARY MEDICINE</t>
  </si>
  <si>
    <t>50</t>
  </si>
  <si>
    <t>ARMED FORCES</t>
  </si>
  <si>
    <t>52</t>
  </si>
  <si>
    <t>INSTITUTE OF AVIATION</t>
  </si>
  <si>
    <t>60</t>
  </si>
  <si>
    <t>LABOR &amp; INDUSTRIAL RELAT</t>
  </si>
  <si>
    <t>68</t>
  </si>
  <si>
    <t>SCHOOL OF SOCIAL WORK</t>
  </si>
  <si>
    <t>74</t>
  </si>
  <si>
    <t>LIBRARY &amp; INFORMATION SC</t>
  </si>
  <si>
    <t>AD</t>
  </si>
  <si>
    <t>01</t>
  </si>
  <si>
    <t>UNIVERSITY ADMINISTRATIO</t>
  </si>
  <si>
    <t>02</t>
  </si>
  <si>
    <t>CHANCELLOR &amp; VC ACAD AFF</t>
  </si>
  <si>
    <t>06</t>
  </si>
  <si>
    <t>VICE CHANCELLOR FOR RESE</t>
  </si>
  <si>
    <t>09</t>
  </si>
  <si>
    <t>VC STUDENT AFFAIRS</t>
  </si>
  <si>
    <t>26</t>
  </si>
  <si>
    <t>GRADUATE COLLEGE</t>
  </si>
  <si>
    <t>43</t>
  </si>
  <si>
    <t>UIC COLLEGE OF MEDICINE</t>
  </si>
  <si>
    <t>61</t>
  </si>
  <si>
    <t>BECKMAN INSTITUTE</t>
  </si>
  <si>
    <t>66</t>
  </si>
  <si>
    <t>ENVIRONMENTAL COUNCIL</t>
  </si>
  <si>
    <t>73</t>
  </si>
  <si>
    <t>79</t>
  </si>
  <si>
    <t>INTERNATIONAL PRGMS &amp; ST</t>
  </si>
  <si>
    <t>80</t>
  </si>
  <si>
    <t>UNIVERSITY LIBRARY</t>
  </si>
  <si>
    <t>86</t>
  </si>
  <si>
    <t>RELIGIOUS FOUNDATION COU</t>
  </si>
  <si>
    <t>91</t>
  </si>
  <si>
    <t>DIV INTERCOLLEGIATE ATHL</t>
  </si>
  <si>
    <t>ALL</t>
  </si>
  <si>
    <t xml:space="preserve">Note: IUs are calculated to the precision of 0.1 IUs.  The numbers here are rounded to the nearest whole IU, </t>
  </si>
  <si>
    <t xml:space="preserve">     resulting in small discrepancies between the totals shown for the colleges and totals shown for departments.</t>
  </si>
  <si>
    <t>1501</t>
  </si>
  <si>
    <t>1505</t>
  </si>
  <si>
    <t>AGR &amp; CONSUMER ECONOMICS</t>
  </si>
  <si>
    <t>1510</t>
  </si>
  <si>
    <t>AGRICULTURAL ENGINEERING</t>
  </si>
  <si>
    <t>1513</t>
  </si>
  <si>
    <t>1515</t>
  </si>
  <si>
    <t>CROP SCIENCES</t>
  </si>
  <si>
    <t>1535</t>
  </si>
  <si>
    <t>ANIMAL SCIENCES</t>
  </si>
  <si>
    <t>1545</t>
  </si>
  <si>
    <t>HUMAN &amp; COMMUNITY DEVELO</t>
  </si>
  <si>
    <t>1550</t>
  </si>
  <si>
    <t>FOOD SCIENCE &amp; HUMAN NUT</t>
  </si>
  <si>
    <t>1565</t>
  </si>
  <si>
    <t>NATURAL RES &amp; ENV SCI</t>
  </si>
  <si>
    <t>1567</t>
  </si>
  <si>
    <t>NUTRITIONAL SCIENCES</t>
  </si>
  <si>
    <t>1704</t>
  </si>
  <si>
    <t>OFC FOR INFORMATION MANA</t>
  </si>
  <si>
    <t>1705</t>
  </si>
  <si>
    <t>ACCOUNTANCY</t>
  </si>
  <si>
    <t>1706</t>
  </si>
  <si>
    <t>MBA PROGRAM ADMINISTRATI</t>
  </si>
  <si>
    <t>1707</t>
  </si>
  <si>
    <t>BUSINESS</t>
  </si>
  <si>
    <t>1710</t>
  </si>
  <si>
    <t>1720</t>
  </si>
  <si>
    <t>ECONOMICS</t>
  </si>
  <si>
    <t>1722</t>
  </si>
  <si>
    <t>FINANCE</t>
  </si>
  <si>
    <t>1733</t>
  </si>
  <si>
    <t>BUSINESS ADMINISTRATION</t>
  </si>
  <si>
    <t>2001</t>
  </si>
  <si>
    <t>EDUCATION ADMINISTRATION</t>
  </si>
  <si>
    <t>2004</t>
  </si>
  <si>
    <t>ED ORGANIZATION AND LEAD</t>
  </si>
  <si>
    <t>2014</t>
  </si>
  <si>
    <t>EDUCATIONAL PSYCHOLOGY</t>
  </si>
  <si>
    <t>2020</t>
  </si>
  <si>
    <t>CURRICULUM AND INSTRUCTI</t>
  </si>
  <si>
    <t>2024</t>
  </si>
  <si>
    <t>EDUCATIONAL POLICY STUDI</t>
  </si>
  <si>
    <t>2035</t>
  </si>
  <si>
    <t>SPECIAL EDUCATION</t>
  </si>
  <si>
    <t>2040</t>
  </si>
  <si>
    <t>HUMAN RESOURCE EDUCATION</t>
  </si>
  <si>
    <t>2080</t>
  </si>
  <si>
    <t>COUNCIL TEACHER ED ADMIN</t>
  </si>
  <si>
    <t>2201</t>
  </si>
  <si>
    <t>ENGINEERING ADMINISTRATI</t>
  </si>
  <si>
    <t>2205</t>
  </si>
  <si>
    <t>AERONAUT &amp; ASTRONAUT ENG</t>
  </si>
  <si>
    <t>2207</t>
  </si>
  <si>
    <t>ENGR BIOENGINEERING PROG</t>
  </si>
  <si>
    <t>2217</t>
  </si>
  <si>
    <t>COMPUTER SCIENCE</t>
  </si>
  <si>
    <t>2220</t>
  </si>
  <si>
    <t>CIVIL &amp; ENVIRONMENTAL EN</t>
  </si>
  <si>
    <t>2222</t>
  </si>
  <si>
    <t>COORDINATED SCIENCE LAB</t>
  </si>
  <si>
    <t>2225</t>
  </si>
  <si>
    <t>ELECTRICAL &amp; COMPUTER EN</t>
  </si>
  <si>
    <t>2230</t>
  </si>
  <si>
    <t>GENERAL ENGINEERING</t>
  </si>
  <si>
    <t>2234</t>
  </si>
  <si>
    <t>MATERIALS RESEARCH LAB</t>
  </si>
  <si>
    <t>2238</t>
  </si>
  <si>
    <t>MATERIALS SCIENCE &amp; ENGI</t>
  </si>
  <si>
    <t>2240</t>
  </si>
  <si>
    <t>MECHANICAL &amp; INDUSTRIAL</t>
  </si>
  <si>
    <t>2253</t>
  </si>
  <si>
    <t>NUCLEAR ENGINEERING</t>
  </si>
  <si>
    <t>2255</t>
  </si>
  <si>
    <t>PHYSICS</t>
  </si>
  <si>
    <t>2260</t>
  </si>
  <si>
    <t>THEORETICAL &amp; APPLIED ME</t>
  </si>
  <si>
    <t>2401</t>
  </si>
  <si>
    <t>FINE &amp; APPLIED ARTS ADMI</t>
  </si>
  <si>
    <t>2405</t>
  </si>
  <si>
    <t>ARCHITECTURE</t>
  </si>
  <si>
    <t>2410</t>
  </si>
  <si>
    <t>ART &amp; DESIGN</t>
  </si>
  <si>
    <t>2418</t>
  </si>
  <si>
    <t>DANCE</t>
  </si>
  <si>
    <t>2419</t>
  </si>
  <si>
    <t>KRANNERT CENTER</t>
  </si>
  <si>
    <t>2420</t>
  </si>
  <si>
    <t>LANDSCAPE ARCHITECTURE</t>
  </si>
  <si>
    <t>2425</t>
  </si>
  <si>
    <t>MUSIC</t>
  </si>
  <si>
    <t>2430</t>
  </si>
  <si>
    <t>THEATRE</t>
  </si>
  <si>
    <t>2448</t>
  </si>
  <si>
    <t>URBAN &amp; REGIONAL PLANNIN</t>
  </si>
  <si>
    <t>2480</t>
  </si>
  <si>
    <t>KRANNERT ART MUSEUM</t>
  </si>
  <si>
    <t>2499</t>
  </si>
  <si>
    <t>2801</t>
  </si>
  <si>
    <t>COMMUNICATIONS ADMINISTR</t>
  </si>
  <si>
    <t>2803</t>
  </si>
  <si>
    <t>ADVERTISING</t>
  </si>
  <si>
    <t>2810</t>
  </si>
  <si>
    <t>JOURNALISM</t>
  </si>
  <si>
    <t>2820</t>
  </si>
  <si>
    <t>INST OF COMMUNICATIONS R</t>
  </si>
  <si>
    <t>3010</t>
  </si>
  <si>
    <t>3201</t>
  </si>
  <si>
    <t>LAS ADMINISTRATION</t>
  </si>
  <si>
    <t>3204</t>
  </si>
  <si>
    <t>CELL &amp; STRUCTURAL BIOLOG</t>
  </si>
  <si>
    <t>3205</t>
  </si>
  <si>
    <t>CENTER FOR AFRICAN STUDI</t>
  </si>
  <si>
    <t>3206</t>
  </si>
  <si>
    <t>AFRO-AMERICAN STUDIES</t>
  </si>
  <si>
    <t>3207</t>
  </si>
  <si>
    <t>ANTHROPOLOGY</t>
  </si>
  <si>
    <t>3208</t>
  </si>
  <si>
    <t>E. ASIAN LANGUAGES &amp; CUL</t>
  </si>
  <si>
    <t>3210</t>
  </si>
  <si>
    <t>ASTRONOMY</t>
  </si>
  <si>
    <t>3211</t>
  </si>
  <si>
    <t>E ASIAN &amp; PACIFIC STUDIE</t>
  </si>
  <si>
    <t>3212</t>
  </si>
  <si>
    <t>ATMOSPHERIC SCIENCES</t>
  </si>
  <si>
    <t>3216</t>
  </si>
  <si>
    <t>PLANT BIOLOGY</t>
  </si>
  <si>
    <t>3218</t>
  </si>
  <si>
    <t>HUMANITIES</t>
  </si>
  <si>
    <t>3222</t>
  </si>
  <si>
    <t>CLASSICS</t>
  </si>
  <si>
    <t>3224</t>
  </si>
  <si>
    <t>COMPARATIVE LITERATURE</t>
  </si>
  <si>
    <t>3225</t>
  </si>
  <si>
    <t>ENGLISH</t>
  </si>
  <si>
    <t>3226</t>
  </si>
  <si>
    <t>ENGLISH AS AN INTL LANGU</t>
  </si>
  <si>
    <t>3227</t>
  </si>
  <si>
    <t>ECOLOGY ETHOLOGY &amp; EVOLU</t>
  </si>
  <si>
    <t>3228</t>
  </si>
  <si>
    <t>ENTOMOLOGY</t>
  </si>
  <si>
    <t>3231</t>
  </si>
  <si>
    <t>FRENCH</t>
  </si>
  <si>
    <t>3243</t>
  </si>
  <si>
    <t>GEOGRAPHY</t>
  </si>
  <si>
    <t>3246</t>
  </si>
  <si>
    <t>GEOLOGY</t>
  </si>
  <si>
    <t>3247</t>
  </si>
  <si>
    <t>LATINA/LATINO STUDIES PR</t>
  </si>
  <si>
    <t>3248</t>
  </si>
  <si>
    <t>LATIN AMERICAN &amp; CARIB S</t>
  </si>
  <si>
    <t>3249</t>
  </si>
  <si>
    <t>GERMANIC LANGUAGES &amp; LIT</t>
  </si>
  <si>
    <t>3250</t>
  </si>
  <si>
    <t>HISTORY</t>
  </si>
  <si>
    <t>3252</t>
  </si>
  <si>
    <t>LINGUISTICS</t>
  </si>
  <si>
    <t>3253</t>
  </si>
  <si>
    <t>SCHOOL OF LIFE SCIENCES</t>
  </si>
  <si>
    <t>3254</t>
  </si>
  <si>
    <t>MATHEMATICS</t>
  </si>
  <si>
    <t>3255</t>
  </si>
  <si>
    <t>MICROBIOLOGY</t>
  </si>
  <si>
    <t>3257</t>
  </si>
  <si>
    <t>PHILOSOPHY</t>
  </si>
  <si>
    <t>3260</t>
  </si>
  <si>
    <t>MOLECULAR &amp; INTEGRATIVE</t>
  </si>
  <si>
    <t>3263</t>
  </si>
  <si>
    <t>POLITICAL SCIENCE</t>
  </si>
  <si>
    <t>3265</t>
  </si>
  <si>
    <t>RUSSIAN &amp; E EUROPEAN CEN</t>
  </si>
  <si>
    <t>3266</t>
  </si>
  <si>
    <t>PSYCHOLOGY</t>
  </si>
  <si>
    <t>3267</t>
  </si>
  <si>
    <t>RELIGIOUS STUDIES</t>
  </si>
  <si>
    <t>3268</t>
  </si>
  <si>
    <t>SLAVIC LANGUAGES &amp; LITER</t>
  </si>
  <si>
    <t>3269</t>
  </si>
  <si>
    <t>SOCIOLOGY</t>
  </si>
  <si>
    <t>3272</t>
  </si>
  <si>
    <t>SPANISH, ITALIAN &amp; PORTU</t>
  </si>
  <si>
    <t>3274</t>
  </si>
  <si>
    <t>SPEECH COMMUNICATION</t>
  </si>
  <si>
    <t>3280</t>
  </si>
  <si>
    <t>WOMEN'S STUDIES</t>
  </si>
  <si>
    <t>3283</t>
  </si>
  <si>
    <t>STATISTICS</t>
  </si>
  <si>
    <t>3284</t>
  </si>
  <si>
    <t>SCHOOL OF CHEMICAL SCIEN</t>
  </si>
  <si>
    <t>3285</t>
  </si>
  <si>
    <t>BIOCHEMISTRY</t>
  </si>
  <si>
    <t>3286</t>
  </si>
  <si>
    <t>CHEMISTRY</t>
  </si>
  <si>
    <t>3288</t>
  </si>
  <si>
    <t>CHEMICAL ENGINEERING</t>
  </si>
  <si>
    <t>3299</t>
  </si>
  <si>
    <t>LIBERAL ARTS &amp; SCI</t>
  </si>
  <si>
    <t>3601</t>
  </si>
  <si>
    <t>APPLIED LIFE STUDIES ADM</t>
  </si>
  <si>
    <t>3605</t>
  </si>
  <si>
    <t>COMMMUNITY HEALTH</t>
  </si>
  <si>
    <t>3615</t>
  </si>
  <si>
    <t>KINESIOLOGY</t>
  </si>
  <si>
    <t>3625</t>
  </si>
  <si>
    <t>LEISURE STUDIES</t>
  </si>
  <si>
    <t>3631</t>
  </si>
  <si>
    <t>REHABILITATION-EDUC SERV</t>
  </si>
  <si>
    <t>3640</t>
  </si>
  <si>
    <t>SPEECH &amp; HEARING SCIENCE</t>
  </si>
  <si>
    <t>4401</t>
  </si>
  <si>
    <t>VET MEDICINE ADMINISTRAT</t>
  </si>
  <si>
    <t>4403</t>
  </si>
  <si>
    <t>LAB OF VET DIAGNOSTIC ME</t>
  </si>
  <si>
    <t>4405</t>
  </si>
  <si>
    <t>VETERINARY BIOSCIENCES</t>
  </si>
  <si>
    <t>4420</t>
  </si>
  <si>
    <t>VET CLINICAL MEDICINE</t>
  </si>
  <si>
    <t>4430</t>
  </si>
  <si>
    <t>VET PATHOBIOLOGY</t>
  </si>
  <si>
    <t>5010</t>
  </si>
  <si>
    <t>AIR FORCE AEROSPACE STUD</t>
  </si>
  <si>
    <t>5030</t>
  </si>
  <si>
    <t>MILITARY SCIENCE</t>
  </si>
  <si>
    <t>5040</t>
  </si>
  <si>
    <t>NAVAL SCIENCE</t>
  </si>
  <si>
    <t>5210</t>
  </si>
  <si>
    <t>6010</t>
  </si>
  <si>
    <t>6810</t>
  </si>
  <si>
    <t>7410</t>
  </si>
  <si>
    <t>0167</t>
  </si>
  <si>
    <t>INSTIT OF GOVT &amp; PUB AFF</t>
  </si>
  <si>
    <t>0172</t>
  </si>
  <si>
    <t>ASSOC VICE PRES FOR ACAD</t>
  </si>
  <si>
    <t>0204</t>
  </si>
  <si>
    <t>PROVOST &amp; VC ACADEMIC AF</t>
  </si>
  <si>
    <t>0271</t>
  </si>
  <si>
    <t>CAMPUS HONORS PROGRAM</t>
  </si>
  <si>
    <t>0285</t>
  </si>
  <si>
    <t>OFC OF INSTRUCTIONAL RES</t>
  </si>
  <si>
    <t>0619</t>
  </si>
  <si>
    <t>SUPERCOMPUTING APPLICATI</t>
  </si>
  <si>
    <t>0643</t>
  </si>
  <si>
    <t>BIOTECHNOLOGY CENTER</t>
  </si>
  <si>
    <t>0921</t>
  </si>
  <si>
    <t>OFFICE OF DEAN OF STUDEN</t>
  </si>
  <si>
    <t>2601</t>
  </si>
  <si>
    <t>GRADUATE ADMIN</t>
  </si>
  <si>
    <t>2612</t>
  </si>
  <si>
    <t>CIC TRAVELING SCHOLARS</t>
  </si>
  <si>
    <t>2620</t>
  </si>
  <si>
    <t>CENTER FOR ADVANCED STUD</t>
  </si>
  <si>
    <t>2682</t>
  </si>
  <si>
    <t>STATE NATURAL HISTORY SU</t>
  </si>
  <si>
    <t>2699</t>
  </si>
  <si>
    <t>GRADUATE COLLEGE STUDY A</t>
  </si>
  <si>
    <t>4301</t>
  </si>
  <si>
    <t>ADMINISTRATION &amp; GEN EXP</t>
  </si>
  <si>
    <t>4317</t>
  </si>
  <si>
    <t>MEDICAL INFOR SCIENCE (C</t>
  </si>
  <si>
    <t>4325</t>
  </si>
  <si>
    <t>FAMILY MEDICINE (CHI)</t>
  </si>
  <si>
    <t>4330</t>
  </si>
  <si>
    <t>INTERNAL MEDICINE (CHI)</t>
  </si>
  <si>
    <t>4338</t>
  </si>
  <si>
    <t>BASIC SCIENCES (CHI)</t>
  </si>
  <si>
    <t>4345</t>
  </si>
  <si>
    <t>OBSTETRICS &amp; GYNECOLOGY</t>
  </si>
  <si>
    <t>4360</t>
  </si>
  <si>
    <t>PATHOLOGY (CHI)</t>
  </si>
  <si>
    <t>4366</t>
  </si>
  <si>
    <t>PEDIATRICS (CHI)</t>
  </si>
  <si>
    <t>4369</t>
  </si>
  <si>
    <t>PHARMACOLOGY (CHI)</t>
  </si>
  <si>
    <t>4384</t>
  </si>
  <si>
    <t>PSYCHIATRY (CHI)</t>
  </si>
  <si>
    <t>4396</t>
  </si>
  <si>
    <t>SURGERY (CHI)</t>
  </si>
  <si>
    <t>6110</t>
  </si>
  <si>
    <t>6610</t>
  </si>
  <si>
    <t>7310</t>
  </si>
  <si>
    <t>7320</t>
  </si>
  <si>
    <t>7330</t>
  </si>
  <si>
    <t>7350</t>
  </si>
  <si>
    <t>7360</t>
  </si>
  <si>
    <t>PROGRAM DEVELOPMENT/KELL</t>
  </si>
  <si>
    <t>7915</t>
  </si>
  <si>
    <t>INT'L PROJECTS &amp; EXCHANG</t>
  </si>
  <si>
    <t>7960</t>
  </si>
  <si>
    <t>STUDY ABROAD</t>
  </si>
  <si>
    <t>8007</t>
  </si>
  <si>
    <t>LIBRARY</t>
  </si>
  <si>
    <t>8640</t>
  </si>
  <si>
    <t>ROMAN CATHOLIC</t>
  </si>
  <si>
    <t>9101</t>
  </si>
  <si>
    <t>INTERCOLLEGIATE ATHLETIC</t>
  </si>
  <si>
    <t>2216</t>
  </si>
  <si>
    <t>COMPUTATIONAL SCIENCE &amp;</t>
  </si>
  <si>
    <t>Total</t>
  </si>
  <si>
    <t>OFFICE OF CONTINUING EDU</t>
  </si>
  <si>
    <t>85</t>
  </si>
  <si>
    <t>AUXILIARY UNITS</t>
  </si>
  <si>
    <t>Summer 1998</t>
  </si>
  <si>
    <t>Fall 1998</t>
  </si>
  <si>
    <t>Spring 1998</t>
  </si>
  <si>
    <t>Note: Cost recovery IUs for each unit's students are subtracted from the IUs credited to that unit.</t>
  </si>
  <si>
    <t xml:space="preserve">   </t>
  </si>
  <si>
    <t>If the students took courses outside the host department, the net IUs for that unit may be less than 0.</t>
  </si>
  <si>
    <t>EXEC MBA</t>
  </si>
  <si>
    <t>3217</t>
  </si>
  <si>
    <t>UNIT FOR CINEMA STUDIES</t>
  </si>
  <si>
    <t>3258</t>
  </si>
  <si>
    <t>LANGUAGE LEARNING LAB</t>
  </si>
  <si>
    <t>3271</t>
  </si>
  <si>
    <t>S. ASIAN &amp; MIDEAST STUDI</t>
  </si>
  <si>
    <t>0925</t>
  </si>
  <si>
    <t>MINORITY STUDENT AFFAIRS</t>
  </si>
  <si>
    <t>2665</t>
  </si>
  <si>
    <t>FELLOWSHIPS</t>
  </si>
  <si>
    <t>2685</t>
  </si>
  <si>
    <t>WASTE MANAGEMENT RESEARC</t>
  </si>
  <si>
    <t>GUIDED INDIVIDUAL STUDY</t>
  </si>
  <si>
    <t>CONFERENCES AND INSTITUT</t>
  </si>
  <si>
    <t>ACADEMIC OUTREACH</t>
  </si>
  <si>
    <t>CONTINUING EDUCATION IN</t>
  </si>
  <si>
    <t>8586</t>
  </si>
  <si>
    <t>HOUSING DIVISION</t>
  </si>
  <si>
    <t>2229</t>
  </si>
  <si>
    <t>ENGINEERING HONORS</t>
  </si>
  <si>
    <t>Summer 1</t>
  </si>
  <si>
    <t>03</t>
  </si>
  <si>
    <t>VC ADMIN &amp; HUMAN RESOURC</t>
  </si>
  <si>
    <t>2219</t>
  </si>
  <si>
    <t>2402</t>
  </si>
  <si>
    <t>FAA GENERAL EXPEN</t>
  </si>
  <si>
    <t>3214</t>
  </si>
  <si>
    <t>CENTER FOR WRITING STUDI</t>
  </si>
  <si>
    <t>7420</t>
  </si>
  <si>
    <t>CENTER FOR CHILDREN'S BO</t>
  </si>
  <si>
    <t>0220</t>
  </si>
  <si>
    <t>OFC OF THE CHIEF INFO OF</t>
  </si>
  <si>
    <t>0301</t>
  </si>
  <si>
    <t>0348</t>
  </si>
  <si>
    <t>ENVIRONMENTAL HEALTH &amp; S</t>
  </si>
  <si>
    <t>0601</t>
  </si>
  <si>
    <t>VICE CHANCELLOR-RESEARCH</t>
  </si>
  <si>
    <t>0961</t>
  </si>
  <si>
    <t>STUDENT CONFLICT RESOLUT</t>
  </si>
  <si>
    <t>2684</t>
  </si>
  <si>
    <t>STATE WATER SURVEY</t>
  </si>
  <si>
    <t>Note: IUs for Cost Recovery Programs have been subtracted from the colleges/depts running those programs</t>
  </si>
  <si>
    <t>Summer 1999, Fall 1999, Spring 2000</t>
  </si>
  <si>
    <t>Summer 1999</t>
  </si>
  <si>
    <t>Fall 1999</t>
  </si>
  <si>
    <t>Spring 1999</t>
  </si>
  <si>
    <t>College which paid the instructor</t>
  </si>
  <si>
    <t>College which offered the course</t>
  </si>
  <si>
    <t>Department which paid the instructor</t>
  </si>
  <si>
    <t>Department which offered the course</t>
  </si>
  <si>
    <t>Executive MBA</t>
  </si>
  <si>
    <t>MS in Economics (Policy option)</t>
  </si>
  <si>
    <t>MS in Finance (Int'l Option)</t>
  </si>
  <si>
    <t>MS in Business Admin (Int'l)</t>
  </si>
  <si>
    <t>MS in Accountancy (Int'l)</t>
  </si>
  <si>
    <t>Program</t>
  </si>
  <si>
    <t>Dept code</t>
  </si>
  <si>
    <t>Summer 2</t>
  </si>
  <si>
    <t>These IUs are subtracted from the IUs for the departments and colleges above.</t>
  </si>
  <si>
    <t>Curr code</t>
  </si>
  <si>
    <t>EXECUTIVE MBA</t>
  </si>
  <si>
    <t>Campus Total</t>
  </si>
  <si>
    <t xml:space="preserve">Source: Division of Management Information, PN97107.  </t>
  </si>
  <si>
    <r>
      <t xml:space="preserve">Summer 1 &amp; Summer 2 on campus, undergraduate tuition: </t>
    </r>
    <r>
      <rPr>
        <sz val="10"/>
        <rFont val="Arial"/>
        <family val="2"/>
      </rPr>
      <t>100% of the tuition revenues (after deducting tuition surcharges and campus-finded tuition waivers) is distributed to colleges based on the proportion of undergraduate IUs taught in the Summer terms.</t>
    </r>
  </si>
  <si>
    <r>
      <t xml:space="preserve">General Revenue Funds: </t>
    </r>
    <r>
      <rPr>
        <sz val="10"/>
        <rFont val="Arial"/>
        <family val="2"/>
      </rPr>
      <t xml:space="preserve">A portion of GRF is distributed to colleges based on the on-campus IUs taught by colleges to graduate students fall, spring, and summer.  </t>
    </r>
  </si>
  <si>
    <t>Instructions Units (IUs) Data for Budget Reform</t>
  </si>
  <si>
    <r>
      <t>Years/Terms used</t>
    </r>
    <r>
      <rPr>
        <sz val="10"/>
        <rFont val="Arial"/>
        <family val="2"/>
      </rPr>
      <t xml:space="preserve">: A two-year average is used for all IU calculations in Budget Reform.   For on-campus terms, each year starts with the summer 1 term.  For extramural terms, each year starts in Spring.  </t>
    </r>
  </si>
  <si>
    <t>https://www-s.dmi.uiuc.edu/ars/crsoverv.html</t>
  </si>
  <si>
    <r>
      <t xml:space="preserve">For a general discussion of course credit and IUs:  </t>
    </r>
    <r>
      <rPr>
        <sz val="10"/>
        <rFont val="Arial"/>
        <family val="2"/>
      </rPr>
      <t>how they are calculated, how the "paying" department is determined, etc., see :</t>
    </r>
  </si>
  <si>
    <t>The worksheets in this workbook are:</t>
  </si>
  <si>
    <r>
      <t>Fall and Spring on-campus, undergraduate tuition</t>
    </r>
    <r>
      <rPr>
        <sz val="10"/>
        <rFont val="Arial"/>
        <family val="0"/>
      </rPr>
      <t xml:space="preserve">: 50% of undergraduate tuition (after deducting tuition surcharges and campus-funded tuition waivers) is distributed to colleges based on the proportion of undergraduate IUs taught by each college.  </t>
    </r>
  </si>
  <si>
    <t>Terms included:</t>
  </si>
  <si>
    <t>Extramural:  Spring 1999, Summer 1999, and Fall 1999</t>
  </si>
  <si>
    <t>Extramural:  Spring 1998, Summer 1998, and Fall 1998</t>
  </si>
  <si>
    <t>Guided individual study: courses in progress FY99</t>
  </si>
  <si>
    <t>Guided individual study: courses in progress FY98</t>
  </si>
  <si>
    <r>
      <t>2-year totals:</t>
    </r>
    <r>
      <rPr>
        <sz val="10"/>
        <rFont val="Arial"/>
        <family val="0"/>
      </rPr>
      <t xml:space="preserve">  This worksheet combines college IU data for the two years.  Department data is not provided.</t>
    </r>
  </si>
  <si>
    <r>
      <t>Budget Reform use:</t>
    </r>
    <r>
      <rPr>
        <sz val="10"/>
        <rFont val="Arial"/>
        <family val="0"/>
      </rPr>
      <t xml:space="preserve"> These IUs are used to distribute a portion of the Tuition Revenue and General Revenue Funds each year.    </t>
    </r>
  </si>
  <si>
    <t>Contents:</t>
  </si>
  <si>
    <t>On-campus IUs by college</t>
  </si>
  <si>
    <t>On-campus IUs by department</t>
  </si>
  <si>
    <r>
      <t>FY00 IUs :</t>
    </r>
    <r>
      <rPr>
        <sz val="10"/>
        <rFont val="Arial"/>
        <family val="2"/>
      </rPr>
      <t xml:space="preserve"> IUs taught to undergraduates, graduate students, and professional students</t>
    </r>
  </si>
  <si>
    <r>
      <t>FY99 IUs :</t>
    </r>
    <r>
      <rPr>
        <sz val="10"/>
        <rFont val="Arial"/>
        <family val="2"/>
      </rPr>
      <t xml:space="preserve"> IUs taught to undergraduates, graduate students, and professional students</t>
    </r>
  </si>
  <si>
    <t>On-campus: Summer 1 1999, Summer 2 1999, Fall 1999, and Spring 2000 (spring data are as of March 10)</t>
  </si>
  <si>
    <t>On-campus: Summer 1 1998, Summer 2 1998, Fall 1998, and Spring 1999 (spring data are as of May 5)</t>
  </si>
  <si>
    <t>Extramural and Guided Individual Study IUs by college</t>
  </si>
  <si>
    <t>Extramural and Guided Individual Study IUs by department</t>
  </si>
  <si>
    <t>Summer 1 &amp; 2 1999</t>
  </si>
  <si>
    <t>Spring 2000</t>
  </si>
  <si>
    <t>Extramural &amp; Guided Individual Study by Department</t>
  </si>
  <si>
    <t>On-Campus, Traditional Terms by department</t>
  </si>
  <si>
    <t>Cost recovery IUs</t>
  </si>
  <si>
    <t xml:space="preserve">Total College 17  (CBA) </t>
  </si>
  <si>
    <t>Cost Recovery IUs by Program &amp; Term</t>
  </si>
  <si>
    <t>Instructional Units (All are Graduate level)</t>
  </si>
  <si>
    <t>Two-Year total IUs taught by college</t>
  </si>
  <si>
    <t>Two-Year Total</t>
  </si>
  <si>
    <t>Two-Year Average IUs taught by college</t>
  </si>
  <si>
    <t>Summer 1 &amp; 2 1998</t>
  </si>
  <si>
    <t>Department</t>
  </si>
  <si>
    <t>Ugrad Summer</t>
  </si>
  <si>
    <t>Ugrad Fall &amp; Spring*</t>
  </si>
  <si>
    <t>Ugrad Summer**</t>
  </si>
  <si>
    <t>Grad  All Year***</t>
  </si>
  <si>
    <t>*** These percents are used to distribute that portion of GRF allocated for Graduate IUs</t>
  </si>
  <si>
    <t>**  These percents are used to distribute 100% of the undergrad tuition for summer term (after differentials &amp; campus-funded waivers).</t>
  </si>
  <si>
    <t>*   These percents are used to distribute 50% of the undergrad tuition for fall and spring term (after differentials &amp; campus-funded waivers).</t>
  </si>
  <si>
    <t>iu-sum00.xls</t>
  </si>
  <si>
    <t>03/12/00</t>
  </si>
  <si>
    <t>Totals used for Percents</t>
  </si>
  <si>
    <t>Grad All Year</t>
  </si>
  <si>
    <t xml:space="preserve">Percent of 2-yr Average </t>
  </si>
  <si>
    <t>Prof</t>
  </si>
  <si>
    <t>Extramural and Guided Individual Study (GIS) IUs by college</t>
  </si>
  <si>
    <t>GIS 1998-99</t>
  </si>
  <si>
    <t>GIS 1997-98</t>
  </si>
  <si>
    <t>Extramural and Guided Individual Study (GIS) IUs by department</t>
  </si>
  <si>
    <r>
      <t>2-year average:</t>
    </r>
    <r>
      <rPr>
        <sz val="10"/>
        <rFont val="Arial"/>
        <family val="0"/>
      </rPr>
      <t xml:space="preserve"> The combined data is divided by two to produce an average.    The columns at the right show the averages and percentages used to distribute tuition revenue and GRF.  This worksheet is limited to college level data. </t>
    </r>
  </si>
  <si>
    <t>Extramural and Guided Individual Study Courses</t>
  </si>
  <si>
    <t>COLLEGE OF LAW</t>
  </si>
  <si>
    <t>GIS 1997-98 and 1998-99</t>
  </si>
  <si>
    <t>Spring 1998 and 1999</t>
  </si>
  <si>
    <t>Fall 1998 and 1999</t>
  </si>
  <si>
    <t>Summer 1998 and 1999</t>
  </si>
  <si>
    <t>04/26/00</t>
  </si>
  <si>
    <r>
      <t>Change this year:</t>
    </r>
    <r>
      <rPr>
        <sz val="10"/>
        <rFont val="Arial"/>
        <family val="0"/>
      </rPr>
      <t xml:space="preserve"> This spreadsheet includes extramural graduate IUs in the final tabulation of IUs for the 5% of GRF that is distributed based on Graduate IUs.  Last year the extramural IUs were not included. </t>
    </r>
  </si>
  <si>
    <t>Undergraduate and Professional: On-Campus (Traditional) Terms only</t>
  </si>
  <si>
    <t>Graduate: On-Campus (Traditional Terms) and Extramural Terms</t>
  </si>
  <si>
    <t>04/28/00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</si>
</sst>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
  </numFmts>
  <fonts count="6">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165" fontId="0" fillId="0" borderId="0" xfId="15" applyNumberFormat="1" applyAlignment="1">
      <alignment/>
    </xf>
    <xf numFmtId="0" fontId="0" fillId="0" borderId="0" xfId="0" applyAlignment="1">
      <alignment horizontal="left"/>
    </xf>
    <xf numFmtId="49" fontId="0" fillId="0" borderId="0" xfId="0" applyNumberFormat="1" applyAlignment="1">
      <alignment/>
    </xf>
    <xf numFmtId="0" fontId="1" fillId="0" borderId="0" xfId="0" applyFont="1" applyAlignment="1">
      <alignment horizontal="left"/>
    </xf>
    <xf numFmtId="165" fontId="1" fillId="0" borderId="0" xfId="15" applyNumberFormat="1" applyFont="1" applyAlignment="1">
      <alignment/>
    </xf>
    <xf numFmtId="49" fontId="0" fillId="0" borderId="1" xfId="0" applyNumberFormat="1" applyBorder="1" applyAlignment="1">
      <alignment/>
    </xf>
    <xf numFmtId="49" fontId="0" fillId="0" borderId="0" xfId="0" applyNumberFormat="1" applyBorder="1"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165" fontId="0" fillId="0" borderId="0" xfId="15" applyNumberFormat="1" applyBorder="1" applyAlignment="1">
      <alignment/>
    </xf>
    <xf numFmtId="0" fontId="0" fillId="0" borderId="0" xfId="0" applyAlignment="1">
      <alignment wrapText="1"/>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0" fillId="0" borderId="3" xfId="0" applyBorder="1" applyAlignment="1">
      <alignment/>
    </xf>
    <xf numFmtId="49" fontId="0" fillId="0" borderId="4" xfId="0" applyNumberFormat="1" applyBorder="1" applyAlignment="1">
      <alignment/>
    </xf>
    <xf numFmtId="49" fontId="0" fillId="0" borderId="3" xfId="0" applyNumberFormat="1" applyBorder="1" applyAlignment="1">
      <alignment/>
    </xf>
    <xf numFmtId="49" fontId="0" fillId="0" borderId="5" xfId="0" applyNumberFormat="1" applyBorder="1" applyAlignment="1">
      <alignment/>
    </xf>
    <xf numFmtId="0" fontId="0" fillId="0" borderId="6" xfId="0" applyBorder="1" applyAlignment="1">
      <alignment/>
    </xf>
    <xf numFmtId="0" fontId="0" fillId="0" borderId="5" xfId="0" applyBorder="1" applyAlignment="1">
      <alignment/>
    </xf>
    <xf numFmtId="0" fontId="0" fillId="0" borderId="7" xfId="0" applyBorder="1" applyAlignment="1">
      <alignment/>
    </xf>
    <xf numFmtId="20" fontId="0" fillId="0" borderId="0" xfId="0" applyNumberFormat="1" applyAlignment="1">
      <alignment/>
    </xf>
    <xf numFmtId="49" fontId="0" fillId="0" borderId="2" xfId="0" applyNumberFormat="1" applyBorder="1" applyAlignment="1">
      <alignment/>
    </xf>
    <xf numFmtId="0" fontId="0" fillId="0" borderId="4" xfId="0" applyBorder="1" applyAlignment="1">
      <alignment/>
    </xf>
    <xf numFmtId="0" fontId="0" fillId="0" borderId="8" xfId="0" applyBorder="1" applyAlignment="1">
      <alignment/>
    </xf>
    <xf numFmtId="0" fontId="1" fillId="0" borderId="5" xfId="0"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49" fontId="0" fillId="0" borderId="9" xfId="0" applyNumberFormat="1" applyBorder="1" applyAlignment="1">
      <alignment/>
    </xf>
    <xf numFmtId="1" fontId="0" fillId="0" borderId="1" xfId="0" applyNumberFormat="1" applyBorder="1" applyAlignment="1">
      <alignment/>
    </xf>
    <xf numFmtId="1" fontId="0" fillId="0" borderId="0" xfId="0" applyNumberFormat="1" applyBorder="1" applyAlignment="1">
      <alignment/>
    </xf>
    <xf numFmtId="1" fontId="0" fillId="0" borderId="2" xfId="0" applyNumberFormat="1" applyBorder="1" applyAlignment="1">
      <alignment/>
    </xf>
    <xf numFmtId="49" fontId="0" fillId="0" borderId="10" xfId="0" applyNumberFormat="1" applyBorder="1" applyAlignment="1">
      <alignment/>
    </xf>
    <xf numFmtId="1" fontId="1" fillId="0" borderId="11" xfId="0" applyNumberFormat="1" applyFont="1" applyBorder="1" applyAlignment="1">
      <alignment/>
    </xf>
    <xf numFmtId="0" fontId="1" fillId="0" borderId="12" xfId="0" applyFont="1" applyBorder="1" applyAlignment="1">
      <alignment horizontal="right"/>
    </xf>
    <xf numFmtId="0" fontId="1" fillId="0" borderId="11" xfId="0" applyFont="1" applyBorder="1" applyAlignment="1">
      <alignment horizontal="right"/>
    </xf>
    <xf numFmtId="0" fontId="1" fillId="0" borderId="13" xfId="0" applyFont="1" applyBorder="1" applyAlignment="1">
      <alignment horizontal="righ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1" fontId="0" fillId="0" borderId="4" xfId="0" applyNumberFormat="1" applyBorder="1" applyAlignment="1">
      <alignment/>
    </xf>
    <xf numFmtId="1" fontId="0" fillId="0" borderId="3" xfId="0" applyNumberFormat="1" applyBorder="1" applyAlignment="1">
      <alignment/>
    </xf>
    <xf numFmtId="1" fontId="1" fillId="0" borderId="5" xfId="0" applyNumberFormat="1" applyFont="1" applyBorder="1" applyAlignment="1">
      <alignment/>
    </xf>
    <xf numFmtId="1" fontId="1" fillId="0" borderId="6" xfId="0" applyNumberFormat="1" applyFont="1" applyBorder="1" applyAlignment="1">
      <alignment/>
    </xf>
    <xf numFmtId="1" fontId="1" fillId="0" borderId="7" xfId="0" applyNumberFormat="1" applyFont="1" applyBorder="1" applyAlignment="1">
      <alignment/>
    </xf>
    <xf numFmtId="1" fontId="0" fillId="0" borderId="0" xfId="0" applyNumberFormat="1" applyAlignment="1">
      <alignment/>
    </xf>
    <xf numFmtId="0" fontId="1" fillId="0" borderId="6" xfId="0" applyFont="1" applyBorder="1" applyAlignment="1">
      <alignment/>
    </xf>
    <xf numFmtId="0" fontId="1" fillId="0" borderId="5" xfId="0" applyFont="1" applyBorder="1" applyAlignment="1">
      <alignment/>
    </xf>
    <xf numFmtId="0" fontId="1" fillId="0" borderId="7" xfId="0" applyFont="1" applyBorder="1" applyAlignment="1">
      <alignment/>
    </xf>
    <xf numFmtId="0" fontId="1" fillId="0" borderId="14" xfId="0" applyFont="1" applyBorder="1" applyAlignment="1">
      <alignment/>
    </xf>
    <xf numFmtId="0" fontId="1" fillId="0" borderId="14" xfId="0" applyFont="1" applyBorder="1" applyAlignment="1">
      <alignment wrapText="1"/>
    </xf>
    <xf numFmtId="0" fontId="1" fillId="0" borderId="12" xfId="0" applyFont="1" applyBorder="1" applyAlignment="1">
      <alignment wrapText="1"/>
    </xf>
    <xf numFmtId="0" fontId="0" fillId="0" borderId="14" xfId="0" applyBorder="1" applyAlignment="1">
      <alignment/>
    </xf>
    <xf numFmtId="165" fontId="0" fillId="0" borderId="14" xfId="15" applyNumberFormat="1" applyBorder="1" applyAlignment="1">
      <alignment/>
    </xf>
    <xf numFmtId="0" fontId="4" fillId="0" borderId="0" xfId="20" applyAlignment="1">
      <alignment horizontal="center" wrapText="1"/>
    </xf>
    <xf numFmtId="0" fontId="0" fillId="0" borderId="0" xfId="0" applyAlignment="1">
      <alignment horizontal="left" wrapText="1" indent="1"/>
    </xf>
    <xf numFmtId="0" fontId="0" fillId="0" borderId="0" xfId="0" applyAlignment="1">
      <alignment horizontal="left" wrapText="1" indent="2"/>
    </xf>
    <xf numFmtId="0" fontId="1" fillId="0" borderId="0" xfId="0" applyFont="1" applyAlignment="1">
      <alignment/>
    </xf>
    <xf numFmtId="49" fontId="0" fillId="0" borderId="14" xfId="0" applyNumberFormat="1" applyBorder="1" applyAlignment="1">
      <alignment/>
    </xf>
    <xf numFmtId="49" fontId="0" fillId="0" borderId="0" xfId="0" applyNumberFormat="1" applyAlignment="1">
      <alignment horizontal="left" indent="2"/>
    </xf>
    <xf numFmtId="165" fontId="1" fillId="0" borderId="14" xfId="15" applyNumberFormat="1" applyFont="1" applyBorder="1" applyAlignment="1">
      <alignment horizontal="center"/>
    </xf>
    <xf numFmtId="165" fontId="1" fillId="0" borderId="14" xfId="15" applyNumberFormat="1" applyFont="1" applyBorder="1" applyAlignment="1">
      <alignment/>
    </xf>
    <xf numFmtId="165" fontId="1" fillId="0" borderId="14" xfId="15" applyNumberFormat="1" applyFont="1" applyBorder="1" applyAlignment="1">
      <alignment horizontal="center" wrapText="1"/>
    </xf>
    <xf numFmtId="167" fontId="0" fillId="0" borderId="14" xfId="15" applyNumberFormat="1" applyBorder="1" applyAlignment="1">
      <alignment/>
    </xf>
    <xf numFmtId="0" fontId="1" fillId="0" borderId="14" xfId="0" applyFont="1" applyBorder="1" applyAlignment="1">
      <alignment horizontal="centerContinuous"/>
    </xf>
    <xf numFmtId="0" fontId="1" fillId="0" borderId="14" xfId="0" applyFont="1" applyBorder="1" applyAlignment="1">
      <alignment horizontal="right"/>
    </xf>
    <xf numFmtId="0" fontId="1" fillId="0" borderId="3" xfId="0" applyFont="1" applyBorder="1" applyAlignment="1">
      <alignment horizontal="center" wrapText="1"/>
    </xf>
    <xf numFmtId="0" fontId="1" fillId="0" borderId="8"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165" fontId="1" fillId="0" borderId="11" xfId="15" applyNumberFormat="1" applyFont="1" applyBorder="1" applyAlignment="1">
      <alignment horizontal="center" wrapText="1"/>
    </xf>
    <xf numFmtId="165" fontId="0" fillId="0" borderId="0" xfId="15" applyNumberFormat="1" applyAlignment="1">
      <alignment wrapText="1"/>
    </xf>
    <xf numFmtId="165" fontId="0" fillId="0" borderId="0" xfId="15" applyNumberFormat="1" applyAlignment="1">
      <alignment horizontal="center" wrapText="1"/>
    </xf>
    <xf numFmtId="167" fontId="0" fillId="0" borderId="11" xfId="15" applyNumberFormat="1" applyBorder="1" applyAlignment="1">
      <alignment/>
    </xf>
    <xf numFmtId="165" fontId="0" fillId="0" borderId="0" xfId="15" applyNumberFormat="1" applyBorder="1" applyAlignment="1">
      <alignment horizontal="center" wrapText="1"/>
    </xf>
    <xf numFmtId="165" fontId="1" fillId="0" borderId="0" xfId="15" applyNumberFormat="1" applyFont="1" applyBorder="1" applyAlignment="1">
      <alignment horizontal="center" wrapText="1"/>
    </xf>
    <xf numFmtId="165" fontId="1" fillId="0" borderId="0" xfId="15" applyNumberFormat="1" applyFont="1" applyBorder="1" applyAlignment="1">
      <alignment horizontal="center"/>
    </xf>
    <xf numFmtId="167" fontId="0" fillId="0" borderId="0" xfId="15" applyNumberFormat="1" applyBorder="1" applyAlignment="1">
      <alignment/>
    </xf>
    <xf numFmtId="165" fontId="2" fillId="0" borderId="0" xfId="15" applyNumberFormat="1" applyFont="1" applyAlignment="1">
      <alignment/>
    </xf>
    <xf numFmtId="165" fontId="0" fillId="0" borderId="0" xfId="15" applyNumberFormat="1" applyFont="1" applyAlignment="1" quotePrefix="1">
      <alignment/>
    </xf>
    <xf numFmtId="0" fontId="1" fillId="0" borderId="14" xfId="0" applyFont="1" applyBorder="1" applyAlignment="1">
      <alignment horizontal="center" wrapText="1"/>
    </xf>
    <xf numFmtId="0" fontId="1" fillId="0" borderId="11" xfId="0" applyFont="1" applyBorder="1" applyAlignment="1">
      <alignment horizontal="centerContinuous"/>
    </xf>
    <xf numFmtId="0" fontId="1" fillId="0" borderId="0" xfId="0" applyFont="1" applyBorder="1" applyAlignment="1">
      <alignment horizontal="centerContinuous"/>
    </xf>
    <xf numFmtId="0" fontId="1" fillId="0" borderId="0" xfId="0" applyFont="1" applyBorder="1" applyAlignment="1">
      <alignment horizontal="right"/>
    </xf>
    <xf numFmtId="0" fontId="0" fillId="0" borderId="10" xfId="0" applyBorder="1" applyAlignment="1">
      <alignment/>
    </xf>
    <xf numFmtId="0" fontId="0" fillId="0" borderId="15" xfId="0" applyBorder="1" applyAlignment="1">
      <alignment/>
    </xf>
    <xf numFmtId="0" fontId="1" fillId="0" borderId="3" xfId="0" applyFont="1" applyBorder="1" applyAlignment="1">
      <alignment horizontal="right"/>
    </xf>
    <xf numFmtId="165" fontId="0" fillId="0" borderId="1" xfId="15" applyNumberFormat="1" applyBorder="1" applyAlignment="1">
      <alignment/>
    </xf>
    <xf numFmtId="165" fontId="0" fillId="0" borderId="2" xfId="15" applyNumberFormat="1" applyBorder="1" applyAlignment="1">
      <alignment/>
    </xf>
    <xf numFmtId="165" fontId="0" fillId="0" borderId="11" xfId="15" applyNumberFormat="1" applyBorder="1" applyAlignment="1">
      <alignment/>
    </xf>
    <xf numFmtId="165" fontId="0" fillId="0" borderId="12" xfId="15" applyNumberFormat="1" applyBorder="1" applyAlignment="1">
      <alignment/>
    </xf>
    <xf numFmtId="165" fontId="0" fillId="0" borderId="13" xfId="15" applyNumberFormat="1" applyBorder="1" applyAlignment="1">
      <alignment/>
    </xf>
    <xf numFmtId="2" fontId="0" fillId="0" borderId="4" xfId="0" applyNumberFormat="1" applyBorder="1" applyAlignment="1">
      <alignment/>
    </xf>
    <xf numFmtId="2" fontId="0" fillId="0" borderId="1" xfId="0" applyNumberFormat="1" applyBorder="1" applyAlignment="1">
      <alignment/>
    </xf>
    <xf numFmtId="0" fontId="1" fillId="0" borderId="4" xfId="0" applyFont="1" applyBorder="1" applyAlignment="1">
      <alignment horizontal="right"/>
    </xf>
    <xf numFmtId="0" fontId="1" fillId="0" borderId="8" xfId="0" applyFont="1" applyBorder="1" applyAlignment="1">
      <alignment horizontal="right"/>
    </xf>
    <xf numFmtId="2" fontId="0" fillId="0" borderId="0" xfId="0" applyNumberFormat="1" applyBorder="1" applyAlignment="1">
      <alignment/>
    </xf>
    <xf numFmtId="2" fontId="0" fillId="0" borderId="3" xfId="0" applyNumberFormat="1" applyBorder="1" applyAlignment="1">
      <alignment/>
    </xf>
    <xf numFmtId="2" fontId="0" fillId="0" borderId="8" xfId="0" applyNumberFormat="1" applyBorder="1" applyAlignment="1">
      <alignment/>
    </xf>
    <xf numFmtId="2" fontId="0" fillId="0" borderId="2" xfId="0" applyNumberFormat="1" applyBorder="1" applyAlignment="1">
      <alignment/>
    </xf>
    <xf numFmtId="49" fontId="0" fillId="0" borderId="8" xfId="0" applyNumberFormat="1" applyBorder="1" applyAlignment="1">
      <alignment/>
    </xf>
    <xf numFmtId="165" fontId="0" fillId="0" borderId="2" xfId="15" applyNumberFormat="1" applyFont="1" applyBorder="1" applyAlignment="1">
      <alignment/>
    </xf>
    <xf numFmtId="49" fontId="0" fillId="0" borderId="6" xfId="0" applyNumberFormat="1" applyBorder="1" applyAlignment="1">
      <alignment/>
    </xf>
    <xf numFmtId="49" fontId="0" fillId="0" borderId="7" xfId="0" applyNumberFormat="1" applyBorder="1" applyAlignment="1">
      <alignment/>
    </xf>
    <xf numFmtId="165" fontId="1" fillId="0" borderId="15" xfId="15" applyNumberFormat="1" applyFont="1" applyBorder="1" applyAlignment="1">
      <alignment/>
    </xf>
    <xf numFmtId="49" fontId="1" fillId="0" borderId="1" xfId="0" applyNumberFormat="1" applyFont="1" applyBorder="1" applyAlignment="1">
      <alignment horizontal="center"/>
    </xf>
    <xf numFmtId="49" fontId="1" fillId="0" borderId="0" xfId="0" applyNumberFormat="1" applyFont="1" applyBorder="1" applyAlignment="1">
      <alignment horizontal="center"/>
    </xf>
    <xf numFmtId="0" fontId="1" fillId="0" borderId="9" xfId="0" applyFont="1" applyBorder="1" applyAlignment="1">
      <alignment horizontal="center" wrapText="1"/>
    </xf>
    <xf numFmtId="0" fontId="1" fillId="0" borderId="15" xfId="0" applyFont="1" applyBorder="1" applyAlignment="1">
      <alignment horizontal="center" wrapText="1"/>
    </xf>
    <xf numFmtId="0" fontId="1" fillId="0" borderId="4"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49" fontId="1" fillId="0" borderId="4" xfId="0" applyNumberFormat="1" applyFont="1" applyBorder="1" applyAlignment="1">
      <alignment horizontal="center"/>
    </xf>
    <xf numFmtId="49" fontId="1" fillId="0" borderId="3" xfId="0" applyNumberFormat="1" applyFont="1" applyBorder="1" applyAlignment="1">
      <alignment horizontal="center"/>
    </xf>
    <xf numFmtId="49" fontId="1" fillId="0" borderId="8" xfId="0" applyNumberFormat="1" applyFont="1" applyBorder="1" applyAlignment="1">
      <alignment horizontal="center"/>
    </xf>
    <xf numFmtId="49" fontId="1" fillId="0" borderId="2" xfId="0" applyNumberFormat="1"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7" xfId="0" applyNumberFormat="1" applyFont="1" applyBorder="1" applyAlignment="1">
      <alignment horizontal="center"/>
    </xf>
    <xf numFmtId="0" fontId="1" fillId="0" borderId="14" xfId="0"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9" xfId="0" applyFont="1" applyBorder="1" applyAlignment="1">
      <alignment horizontal="center"/>
    </xf>
    <xf numFmtId="0" fontId="1" fillId="0" borderId="15" xfId="0" applyFont="1" applyBorder="1" applyAlignment="1">
      <alignment horizontal="center"/>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3" xfId="0" applyFont="1" applyBorder="1" applyAlignment="1">
      <alignment horizontal="center" wrapText="1"/>
    </xf>
    <xf numFmtId="0" fontId="1" fillId="0" borderId="6" xfId="0" applyFont="1" applyBorder="1" applyAlignment="1">
      <alignment horizontal="center" wrapText="1"/>
    </xf>
    <xf numFmtId="0" fontId="1" fillId="0" borderId="8" xfId="0" applyFont="1" applyBorder="1" applyAlignment="1">
      <alignment horizontal="center" wrapText="1"/>
    </xf>
    <xf numFmtId="0" fontId="1" fillId="0" borderId="7" xfId="0" applyFont="1" applyBorder="1" applyAlignment="1">
      <alignment horizontal="center" wrapText="1"/>
    </xf>
    <xf numFmtId="165" fontId="1" fillId="0" borderId="14" xfId="15" applyNumberFormat="1" applyFont="1" applyBorder="1" applyAlignment="1">
      <alignment horizontal="center"/>
    </xf>
    <xf numFmtId="165" fontId="1" fillId="0" borderId="14" xfId="15" applyNumberFormat="1" applyFont="1" applyBorder="1" applyAlignment="1">
      <alignment horizontal="center" wrapText="1"/>
    </xf>
    <xf numFmtId="165" fontId="0" fillId="0" borderId="0" xfId="15" applyNumberFormat="1" applyFont="1" applyBorder="1" applyAlignment="1">
      <alignment horizontal="left" wrapText="1"/>
    </xf>
    <xf numFmtId="165" fontId="1" fillId="0" borderId="4" xfId="15" applyNumberFormat="1" applyFont="1" applyBorder="1" applyAlignment="1">
      <alignment horizontal="center" wrapText="1"/>
    </xf>
    <xf numFmtId="165" fontId="1" fillId="0" borderId="3" xfId="15" applyNumberFormat="1" applyFont="1" applyBorder="1" applyAlignment="1">
      <alignment horizontal="center" wrapText="1"/>
    </xf>
    <xf numFmtId="165" fontId="1" fillId="0" borderId="5" xfId="15" applyNumberFormat="1" applyFont="1" applyBorder="1" applyAlignment="1">
      <alignment horizontal="center" wrapText="1"/>
    </xf>
    <xf numFmtId="165" fontId="1" fillId="0" borderId="6" xfId="15" applyNumberFormat="1" applyFont="1" applyBorder="1" applyAlignment="1">
      <alignment horizontal="center" wrapText="1"/>
    </xf>
    <xf numFmtId="165" fontId="1" fillId="0" borderId="4" xfId="15" applyNumberFormat="1" applyFont="1" applyBorder="1" applyAlignment="1">
      <alignment horizontal="center"/>
    </xf>
    <xf numFmtId="165" fontId="1" fillId="0" borderId="3" xfId="15" applyNumberFormat="1" applyFont="1" applyBorder="1" applyAlignment="1">
      <alignment horizontal="center"/>
    </xf>
    <xf numFmtId="165" fontId="1" fillId="0" borderId="8" xfId="15" applyNumberFormat="1" applyFont="1" applyBorder="1" applyAlignment="1">
      <alignment horizontal="center"/>
    </xf>
    <xf numFmtId="165" fontId="1" fillId="0" borderId="1" xfId="15" applyNumberFormat="1" applyFont="1" applyBorder="1" applyAlignment="1">
      <alignment horizontal="center"/>
    </xf>
    <xf numFmtId="165" fontId="1" fillId="0" borderId="0" xfId="15" applyNumberFormat="1" applyFont="1" applyBorder="1" applyAlignment="1">
      <alignment horizontal="center"/>
    </xf>
    <xf numFmtId="165" fontId="1" fillId="0" borderId="2" xfId="15" applyNumberFormat="1" applyFont="1" applyBorder="1" applyAlignment="1">
      <alignment horizontal="center"/>
    </xf>
    <xf numFmtId="165" fontId="1" fillId="0" borderId="5" xfId="15" applyNumberFormat="1" applyFont="1" applyBorder="1" applyAlignment="1">
      <alignment horizontal="center"/>
    </xf>
    <xf numFmtId="165" fontId="1" fillId="0" borderId="6" xfId="15" applyNumberFormat="1" applyFont="1" applyBorder="1" applyAlignment="1">
      <alignment horizontal="center"/>
    </xf>
    <xf numFmtId="165" fontId="1" fillId="0" borderId="7" xfId="15" applyNumberFormat="1" applyFont="1" applyBorder="1" applyAlignment="1">
      <alignment horizontal="center"/>
    </xf>
    <xf numFmtId="165" fontId="1" fillId="0" borderId="8" xfId="15" applyNumberFormat="1" applyFont="1" applyBorder="1" applyAlignment="1">
      <alignment horizontal="center" wrapText="1"/>
    </xf>
    <xf numFmtId="165" fontId="1" fillId="0" borderId="7" xfId="15" applyNumberFormat="1" applyFont="1" applyBorder="1" applyAlignment="1">
      <alignment horizontal="center" wrapText="1"/>
    </xf>
    <xf numFmtId="165" fontId="1" fillId="0" borderId="12" xfId="15" applyNumberFormat="1" applyFont="1" applyBorder="1" applyAlignment="1">
      <alignment horizontal="center" wrapText="1"/>
    </xf>
    <xf numFmtId="165" fontId="1" fillId="0" borderId="13" xfId="15" applyNumberFormat="1" applyFont="1" applyBorder="1" applyAlignment="1">
      <alignment horizontal="center" wrapText="1"/>
    </xf>
    <xf numFmtId="165" fontId="0" fillId="0" borderId="11" xfId="15" applyNumberFormat="1" applyFont="1" applyBorder="1" applyAlignment="1">
      <alignment horizontal="center"/>
    </xf>
    <xf numFmtId="165" fontId="0" fillId="0" borderId="12" xfId="15" applyNumberFormat="1" applyFont="1" applyBorder="1" applyAlignment="1">
      <alignment horizontal="center"/>
    </xf>
    <xf numFmtId="165" fontId="0" fillId="0" borderId="13" xfId="15" applyNumberFormat="1" applyFont="1" applyBorder="1" applyAlignment="1">
      <alignment horizontal="center"/>
    </xf>
    <xf numFmtId="165" fontId="0" fillId="0" borderId="0" xfId="15" applyNumberFormat="1"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dmi.uiuc.edu/ars/crsoverv.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54"/>
  <sheetViews>
    <sheetView workbookViewId="0" topLeftCell="A1">
      <selection activeCell="A6" sqref="A6"/>
    </sheetView>
  </sheetViews>
  <sheetFormatPr defaultColWidth="9.140625" defaultRowHeight="12.75"/>
  <cols>
    <col min="1" max="1" width="113.28125" style="0" customWidth="1"/>
  </cols>
  <sheetData>
    <row r="1" ht="12.75">
      <c r="A1" s="15" t="s">
        <v>442</v>
      </c>
    </row>
    <row r="2" ht="12.75">
      <c r="A2" s="80" t="s">
        <v>484</v>
      </c>
    </row>
    <row r="3" ht="12.75">
      <c r="A3" s="81" t="s">
        <v>501</v>
      </c>
    </row>
    <row r="4" ht="12.75">
      <c r="A4" s="12" t="s">
        <v>439</v>
      </c>
    </row>
    <row r="5" ht="12.75">
      <c r="A5" s="12"/>
    </row>
    <row r="6" ht="25.5">
      <c r="A6" s="14" t="s">
        <v>502</v>
      </c>
    </row>
    <row r="7" ht="12.75">
      <c r="A7" s="12"/>
    </row>
    <row r="8" ht="12.75">
      <c r="A8" s="12"/>
    </row>
    <row r="9" ht="12.75">
      <c r="A9" s="14" t="s">
        <v>454</v>
      </c>
    </row>
    <row r="10" ht="12.75">
      <c r="A10" s="14"/>
    </row>
    <row r="11" ht="25.5">
      <c r="A11" s="14" t="s">
        <v>443</v>
      </c>
    </row>
    <row r="12" ht="12.75">
      <c r="A12" s="12"/>
    </row>
    <row r="13" ht="25.5">
      <c r="A13" s="14" t="s">
        <v>447</v>
      </c>
    </row>
    <row r="14" ht="12.75">
      <c r="A14" s="12"/>
    </row>
    <row r="15" ht="27" customHeight="1">
      <c r="A15" s="14" t="s">
        <v>440</v>
      </c>
    </row>
    <row r="16" ht="12.75">
      <c r="A16" s="14"/>
    </row>
    <row r="17" ht="25.5">
      <c r="A17" s="14" t="s">
        <v>441</v>
      </c>
    </row>
    <row r="18" ht="12.75">
      <c r="A18" s="14"/>
    </row>
    <row r="19" ht="15.75" customHeight="1">
      <c r="A19" s="14" t="s">
        <v>445</v>
      </c>
    </row>
    <row r="20" ht="12.75">
      <c r="A20" s="56" t="s">
        <v>444</v>
      </c>
    </row>
    <row r="21" ht="12.75">
      <c r="A21" s="14"/>
    </row>
    <row r="22" ht="12.75">
      <c r="A22" s="14"/>
    </row>
    <row r="23" ht="12.75">
      <c r="A23" s="13" t="s">
        <v>446</v>
      </c>
    </row>
    <row r="25" ht="12.75">
      <c r="A25" s="13" t="s">
        <v>458</v>
      </c>
    </row>
    <row r="26" ht="12.75">
      <c r="A26" s="57" t="s">
        <v>448</v>
      </c>
    </row>
    <row r="27" ht="12.75">
      <c r="A27" s="58" t="s">
        <v>460</v>
      </c>
    </row>
    <row r="28" ht="12.75">
      <c r="A28" s="58" t="s">
        <v>449</v>
      </c>
    </row>
    <row r="29" ht="12.75">
      <c r="A29" s="58" t="s">
        <v>451</v>
      </c>
    </row>
    <row r="30" ht="12.75">
      <c r="A30" s="57" t="s">
        <v>455</v>
      </c>
    </row>
    <row r="31" ht="12.75">
      <c r="A31" s="58" t="s">
        <v>456</v>
      </c>
    </row>
    <row r="32" ht="12.75">
      <c r="A32" s="58" t="s">
        <v>462</v>
      </c>
    </row>
    <row r="33" ht="12.75">
      <c r="A33" s="58" t="s">
        <v>457</v>
      </c>
    </row>
    <row r="34" spans="1:2" ht="12.75">
      <c r="A34" s="58" t="s">
        <v>463</v>
      </c>
      <c r="B34" s="3"/>
    </row>
    <row r="35" ht="12.75">
      <c r="A35" s="61" t="s">
        <v>468</v>
      </c>
    </row>
    <row r="36" ht="12.75">
      <c r="A36" s="61"/>
    </row>
    <row r="37" spans="1:2" ht="12.75">
      <c r="A37" s="13" t="s">
        <v>459</v>
      </c>
      <c r="B37" s="3"/>
    </row>
    <row r="38" spans="1:2" ht="12.75">
      <c r="A38" s="57" t="s">
        <v>448</v>
      </c>
      <c r="B38" s="3"/>
    </row>
    <row r="39" spans="1:2" ht="12.75">
      <c r="A39" s="58" t="s">
        <v>461</v>
      </c>
      <c r="B39" s="3"/>
    </row>
    <row r="40" ht="12.75">
      <c r="A40" s="58" t="s">
        <v>450</v>
      </c>
    </row>
    <row r="41" ht="12.75">
      <c r="A41" s="58" t="s">
        <v>452</v>
      </c>
    </row>
    <row r="42" ht="12.75">
      <c r="A42" s="57" t="s">
        <v>455</v>
      </c>
    </row>
    <row r="43" ht="12.75">
      <c r="A43" s="58" t="s">
        <v>456</v>
      </c>
    </row>
    <row r="44" ht="12.75">
      <c r="A44" s="58" t="s">
        <v>462</v>
      </c>
    </row>
    <row r="45" ht="12.75">
      <c r="A45" s="58" t="s">
        <v>457</v>
      </c>
    </row>
    <row r="46" ht="12.75">
      <c r="A46" s="58" t="s">
        <v>463</v>
      </c>
    </row>
    <row r="47" ht="12.75">
      <c r="A47" s="57"/>
    </row>
    <row r="49" ht="12.75">
      <c r="A49" s="13" t="s">
        <v>453</v>
      </c>
    </row>
    <row r="51" ht="25.5">
      <c r="A51" s="14" t="s">
        <v>494</v>
      </c>
    </row>
    <row r="54" ht="12.75">
      <c r="A54" s="14"/>
    </row>
  </sheetData>
  <hyperlinks>
    <hyperlink ref="A20" r:id="rId1" display="https://www-s.dmi.uiuc.edu/ars/crsoverv.html"/>
  </hyperlinks>
  <printOptions/>
  <pageMargins left="0.75" right="0.75" top="0.59" bottom="0.57"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codeName="Sheet2"/>
  <dimension ref="A1:V322"/>
  <sheetViews>
    <sheetView workbookViewId="0" topLeftCell="A54">
      <selection activeCell="B57" sqref="B57:B68"/>
    </sheetView>
  </sheetViews>
  <sheetFormatPr defaultColWidth="9.140625" defaultRowHeight="12.75"/>
  <cols>
    <col min="1" max="1" width="3.421875" style="0" customWidth="1"/>
    <col min="2" max="2" width="5.140625" style="0" customWidth="1"/>
    <col min="3" max="3" width="28.8515625" style="0" customWidth="1"/>
    <col min="4" max="12" width="8.7109375" style="0" customWidth="1"/>
    <col min="13" max="13" width="7.57421875" style="0" customWidth="1"/>
    <col min="14" max="14" width="8.421875" style="0" customWidth="1"/>
    <col min="15" max="15" width="7.57421875" style="0" customWidth="1"/>
  </cols>
  <sheetData>
    <row r="1" ht="12.75">
      <c r="A1" t="s">
        <v>0</v>
      </c>
    </row>
    <row r="2" ht="12.75">
      <c r="A2" t="s">
        <v>1</v>
      </c>
    </row>
    <row r="3" ht="12.75">
      <c r="A3" s="80" t="s">
        <v>484</v>
      </c>
    </row>
    <row r="4" spans="1:3" ht="12.75">
      <c r="A4" s="81" t="s">
        <v>485</v>
      </c>
      <c r="B4" s="4"/>
      <c r="C4" s="4"/>
    </row>
    <row r="5" spans="1:3" ht="12.75">
      <c r="A5" s="2"/>
      <c r="B5" s="2"/>
      <c r="C5" s="2"/>
    </row>
    <row r="6" spans="1:4" ht="12.75">
      <c r="A6" s="59" t="s">
        <v>456</v>
      </c>
      <c r="B6" s="13"/>
      <c r="C6" s="13"/>
      <c r="D6" s="13"/>
    </row>
    <row r="7" spans="1:12" ht="12.75">
      <c r="A7" s="127" t="s">
        <v>5</v>
      </c>
      <c r="B7" s="127"/>
      <c r="C7" s="127"/>
      <c r="D7" s="121" t="s">
        <v>475</v>
      </c>
      <c r="E7" s="122"/>
      <c r="F7" s="123"/>
      <c r="G7" s="121" t="s">
        <v>371</v>
      </c>
      <c r="H7" s="122"/>
      <c r="I7" s="123"/>
      <c r="J7" s="121" t="s">
        <v>422</v>
      </c>
      <c r="K7" s="122"/>
      <c r="L7" s="123"/>
    </row>
    <row r="8" spans="1:12" ht="12.75">
      <c r="A8" s="127"/>
      <c r="B8" s="127"/>
      <c r="C8" s="127"/>
      <c r="D8" s="51" t="s">
        <v>6</v>
      </c>
      <c r="E8" s="51" t="s">
        <v>7</v>
      </c>
      <c r="F8" s="51" t="s">
        <v>8</v>
      </c>
      <c r="G8" s="51" t="s">
        <v>6</v>
      </c>
      <c r="H8" s="51" t="s">
        <v>7</v>
      </c>
      <c r="I8" s="51" t="s">
        <v>8</v>
      </c>
      <c r="J8" s="51" t="s">
        <v>6</v>
      </c>
      <c r="K8" s="51" t="s">
        <v>7</v>
      </c>
      <c r="L8" s="51" t="s">
        <v>8</v>
      </c>
    </row>
    <row r="9" spans="1:12" ht="12.75">
      <c r="A9" s="54" t="s">
        <v>9</v>
      </c>
      <c r="B9" s="60" t="s">
        <v>10</v>
      </c>
      <c r="C9" s="60" t="s">
        <v>11</v>
      </c>
      <c r="D9" s="54">
        <v>898</v>
      </c>
      <c r="E9" s="54">
        <v>2</v>
      </c>
      <c r="F9" s="54">
        <v>1789</v>
      </c>
      <c r="G9" s="54">
        <v>21569</v>
      </c>
      <c r="H9" s="54">
        <v>89</v>
      </c>
      <c r="I9" s="54">
        <v>5806</v>
      </c>
      <c r="J9" s="54">
        <v>20209</v>
      </c>
      <c r="K9" s="54">
        <v>214</v>
      </c>
      <c r="L9" s="54">
        <v>5714</v>
      </c>
    </row>
    <row r="10" spans="1:12" ht="12.75">
      <c r="A10" s="54" t="s">
        <v>9</v>
      </c>
      <c r="B10" s="60" t="s">
        <v>12</v>
      </c>
      <c r="C10" s="60" t="s">
        <v>13</v>
      </c>
      <c r="D10" s="54">
        <v>4773</v>
      </c>
      <c r="E10" s="54">
        <v>0</v>
      </c>
      <c r="F10" s="54">
        <v>340</v>
      </c>
      <c r="G10" s="54">
        <v>44578</v>
      </c>
      <c r="H10" s="54">
        <v>11</v>
      </c>
      <c r="I10" s="54">
        <v>10655</v>
      </c>
      <c r="J10" s="54">
        <v>45016</v>
      </c>
      <c r="K10" s="54">
        <v>25</v>
      </c>
      <c r="L10" s="54">
        <v>10185</v>
      </c>
    </row>
    <row r="11" spans="1:12" ht="12.75">
      <c r="A11" s="54" t="s">
        <v>9</v>
      </c>
      <c r="B11" s="60" t="s">
        <v>14</v>
      </c>
      <c r="C11" s="60" t="s">
        <v>15</v>
      </c>
      <c r="D11" s="54">
        <v>1142</v>
      </c>
      <c r="E11" s="54">
        <v>0</v>
      </c>
      <c r="F11" s="54">
        <v>2878</v>
      </c>
      <c r="G11" s="54">
        <v>9354</v>
      </c>
      <c r="H11" s="54">
        <v>8</v>
      </c>
      <c r="I11" s="54">
        <v>6364</v>
      </c>
      <c r="J11" s="54">
        <v>9911</v>
      </c>
      <c r="K11" s="54">
        <v>0</v>
      </c>
      <c r="L11" s="54">
        <v>6311</v>
      </c>
    </row>
    <row r="12" spans="1:12" ht="12.75">
      <c r="A12" s="54" t="s">
        <v>9</v>
      </c>
      <c r="B12" s="60" t="s">
        <v>16</v>
      </c>
      <c r="C12" s="60" t="s">
        <v>17</v>
      </c>
      <c r="D12" s="54">
        <v>4162</v>
      </c>
      <c r="E12" s="54">
        <v>0</v>
      </c>
      <c r="F12" s="54">
        <v>6354</v>
      </c>
      <c r="G12" s="54">
        <v>56619</v>
      </c>
      <c r="H12" s="54">
        <v>12</v>
      </c>
      <c r="I12" s="54">
        <v>26944</v>
      </c>
      <c r="J12" s="54">
        <v>56537</v>
      </c>
      <c r="K12" s="54">
        <v>67</v>
      </c>
      <c r="L12" s="54">
        <v>26323</v>
      </c>
    </row>
    <row r="13" spans="1:12" ht="12.75">
      <c r="A13" s="54" t="s">
        <v>9</v>
      </c>
      <c r="B13" s="60" t="s">
        <v>18</v>
      </c>
      <c r="C13" s="60" t="s">
        <v>19</v>
      </c>
      <c r="D13" s="54">
        <v>1125</v>
      </c>
      <c r="E13" s="54">
        <v>0</v>
      </c>
      <c r="F13" s="54">
        <v>1531</v>
      </c>
      <c r="G13" s="54">
        <v>29787</v>
      </c>
      <c r="H13" s="54">
        <v>8</v>
      </c>
      <c r="I13" s="54">
        <v>8308</v>
      </c>
      <c r="J13" s="54">
        <v>28765</v>
      </c>
      <c r="K13" s="54">
        <v>11</v>
      </c>
      <c r="L13" s="54">
        <v>7872</v>
      </c>
    </row>
    <row r="14" spans="1:12" ht="12.75">
      <c r="A14" s="54" t="s">
        <v>9</v>
      </c>
      <c r="B14" s="60" t="s">
        <v>20</v>
      </c>
      <c r="C14" s="60" t="s">
        <v>21</v>
      </c>
      <c r="D14" s="54">
        <v>247</v>
      </c>
      <c r="E14" s="54">
        <v>0</v>
      </c>
      <c r="F14" s="54">
        <v>177</v>
      </c>
      <c r="G14" s="54">
        <v>6494</v>
      </c>
      <c r="H14" s="54">
        <v>0</v>
      </c>
      <c r="I14" s="54">
        <v>949</v>
      </c>
      <c r="J14" s="54">
        <v>6862</v>
      </c>
      <c r="K14" s="54">
        <v>8</v>
      </c>
      <c r="L14" s="54">
        <v>956</v>
      </c>
    </row>
    <row r="15" spans="1:12" ht="12.75">
      <c r="A15" s="54" t="s">
        <v>9</v>
      </c>
      <c r="B15" s="60" t="s">
        <v>22</v>
      </c>
      <c r="C15" s="60" t="s">
        <v>23</v>
      </c>
      <c r="D15" s="54">
        <v>0</v>
      </c>
      <c r="E15" s="54">
        <v>402</v>
      </c>
      <c r="F15" s="54">
        <v>40</v>
      </c>
      <c r="G15" s="54">
        <v>148</v>
      </c>
      <c r="H15" s="54">
        <v>8557</v>
      </c>
      <c r="I15" s="54">
        <v>593</v>
      </c>
      <c r="J15" s="54">
        <v>70</v>
      </c>
      <c r="K15" s="54">
        <v>7880</v>
      </c>
      <c r="L15" s="54">
        <v>593</v>
      </c>
    </row>
    <row r="16" spans="1:12" ht="12.75">
      <c r="A16" s="54" t="s">
        <v>9</v>
      </c>
      <c r="B16" s="60" t="s">
        <v>24</v>
      </c>
      <c r="C16" s="60" t="s">
        <v>25</v>
      </c>
      <c r="D16" s="54">
        <v>12998</v>
      </c>
      <c r="E16" s="54">
        <v>71</v>
      </c>
      <c r="F16" s="54">
        <v>7116</v>
      </c>
      <c r="G16" s="54">
        <v>227347</v>
      </c>
      <c r="H16" s="54">
        <v>437</v>
      </c>
      <c r="I16" s="54">
        <v>28879</v>
      </c>
      <c r="J16" s="54">
        <v>202951</v>
      </c>
      <c r="K16" s="54">
        <v>72</v>
      </c>
      <c r="L16" s="54">
        <v>27205</v>
      </c>
    </row>
    <row r="17" spans="1:12" ht="12.75">
      <c r="A17" s="54" t="s">
        <v>9</v>
      </c>
      <c r="B17" s="60" t="s">
        <v>26</v>
      </c>
      <c r="C17" s="60" t="s">
        <v>27</v>
      </c>
      <c r="D17" s="54">
        <v>921</v>
      </c>
      <c r="E17" s="54">
        <v>0</v>
      </c>
      <c r="F17" s="54">
        <v>472</v>
      </c>
      <c r="G17" s="54">
        <v>14624</v>
      </c>
      <c r="H17" s="54">
        <v>1</v>
      </c>
      <c r="I17" s="54">
        <v>2613</v>
      </c>
      <c r="J17" s="54">
        <v>14414</v>
      </c>
      <c r="K17" s="54">
        <v>0</v>
      </c>
      <c r="L17" s="54">
        <v>2521</v>
      </c>
    </row>
    <row r="18" spans="1:12" ht="12.75">
      <c r="A18" s="54" t="s">
        <v>9</v>
      </c>
      <c r="B18" s="60" t="s">
        <v>28</v>
      </c>
      <c r="C18" s="60" t="s">
        <v>29</v>
      </c>
      <c r="D18" s="54">
        <v>9</v>
      </c>
      <c r="E18" s="54">
        <v>691</v>
      </c>
      <c r="F18" s="54">
        <v>220</v>
      </c>
      <c r="G18" s="54">
        <v>168</v>
      </c>
      <c r="H18" s="54">
        <v>6870</v>
      </c>
      <c r="I18" s="54">
        <v>876</v>
      </c>
      <c r="J18" s="54">
        <v>302</v>
      </c>
      <c r="K18" s="54">
        <v>6640</v>
      </c>
      <c r="L18" s="54">
        <v>878</v>
      </c>
    </row>
    <row r="19" spans="1:12" ht="12.75">
      <c r="A19" s="54" t="s">
        <v>40</v>
      </c>
      <c r="B19" s="60" t="s">
        <v>30</v>
      </c>
      <c r="C19" s="60" t="s">
        <v>31</v>
      </c>
      <c r="D19" s="54">
        <v>0</v>
      </c>
      <c r="E19" s="54">
        <v>0</v>
      </c>
      <c r="F19" s="54">
        <v>0</v>
      </c>
      <c r="G19" s="54">
        <v>1055</v>
      </c>
      <c r="H19" s="54">
        <v>0</v>
      </c>
      <c r="I19" s="54">
        <v>11</v>
      </c>
      <c r="J19" s="54">
        <v>1293</v>
      </c>
      <c r="K19" s="54">
        <v>0</v>
      </c>
      <c r="L19" s="54">
        <v>12</v>
      </c>
    </row>
    <row r="20" spans="1:12" ht="12.75">
      <c r="A20" s="54" t="s">
        <v>9</v>
      </c>
      <c r="B20" s="60" t="s">
        <v>32</v>
      </c>
      <c r="C20" s="60" t="s">
        <v>33</v>
      </c>
      <c r="D20" s="54">
        <v>188</v>
      </c>
      <c r="E20" s="54">
        <v>2</v>
      </c>
      <c r="F20" s="54">
        <v>16</v>
      </c>
      <c r="G20" s="54">
        <v>1079</v>
      </c>
      <c r="H20" s="54">
        <v>8</v>
      </c>
      <c r="I20" s="54">
        <v>178</v>
      </c>
      <c r="J20" s="54">
        <v>869</v>
      </c>
      <c r="K20" s="54">
        <v>4</v>
      </c>
      <c r="L20" s="54">
        <v>181</v>
      </c>
    </row>
    <row r="21" spans="1:12" ht="12.75">
      <c r="A21" s="54" t="s">
        <v>9</v>
      </c>
      <c r="B21" s="60" t="s">
        <v>34</v>
      </c>
      <c r="C21" s="60" t="s">
        <v>35</v>
      </c>
      <c r="D21" s="54">
        <v>4</v>
      </c>
      <c r="E21" s="54">
        <v>0</v>
      </c>
      <c r="F21" s="54">
        <v>44</v>
      </c>
      <c r="G21" s="54">
        <v>14</v>
      </c>
      <c r="H21" s="54">
        <v>51</v>
      </c>
      <c r="I21" s="54">
        <v>1589</v>
      </c>
      <c r="J21" s="54">
        <v>16</v>
      </c>
      <c r="K21" s="54">
        <v>23</v>
      </c>
      <c r="L21" s="54">
        <v>1412</v>
      </c>
    </row>
    <row r="22" spans="1:12" ht="12.75">
      <c r="A22" s="54" t="s">
        <v>9</v>
      </c>
      <c r="B22" s="60" t="s">
        <v>36</v>
      </c>
      <c r="C22" s="60" t="s">
        <v>37</v>
      </c>
      <c r="D22" s="54">
        <v>21</v>
      </c>
      <c r="E22" s="54">
        <v>8</v>
      </c>
      <c r="F22" s="54">
        <v>1560</v>
      </c>
      <c r="G22" s="54">
        <v>549</v>
      </c>
      <c r="H22" s="54">
        <v>0</v>
      </c>
      <c r="I22" s="54">
        <v>3558</v>
      </c>
      <c r="J22" s="54">
        <v>712</v>
      </c>
      <c r="K22" s="54">
        <v>0</v>
      </c>
      <c r="L22" s="54">
        <v>3030</v>
      </c>
    </row>
    <row r="23" spans="1:12" ht="12.75">
      <c r="A23" s="54" t="s">
        <v>9</v>
      </c>
      <c r="B23" s="60" t="s">
        <v>38</v>
      </c>
      <c r="C23" s="60" t="s">
        <v>39</v>
      </c>
      <c r="D23" s="54">
        <v>9</v>
      </c>
      <c r="E23" s="54">
        <v>8</v>
      </c>
      <c r="F23" s="54">
        <v>962</v>
      </c>
      <c r="G23" s="54">
        <v>19</v>
      </c>
      <c r="H23" s="54">
        <v>0</v>
      </c>
      <c r="I23" s="54">
        <v>2578</v>
      </c>
      <c r="J23" s="54">
        <v>14</v>
      </c>
      <c r="K23" s="54">
        <v>0</v>
      </c>
      <c r="L23" s="54">
        <v>2306</v>
      </c>
    </row>
    <row r="24" spans="1:12" ht="12.75">
      <c r="A24" s="60" t="s">
        <v>40</v>
      </c>
      <c r="B24" s="60" t="s">
        <v>41</v>
      </c>
      <c r="C24" s="60" t="s">
        <v>42</v>
      </c>
      <c r="D24" s="54">
        <v>0</v>
      </c>
      <c r="E24" s="54">
        <v>0</v>
      </c>
      <c r="F24" s="54">
        <v>6</v>
      </c>
      <c r="G24" s="54">
        <v>192</v>
      </c>
      <c r="H24" s="54">
        <v>0</v>
      </c>
      <c r="I24" s="54">
        <v>199</v>
      </c>
      <c r="J24" s="54">
        <v>4</v>
      </c>
      <c r="K24" s="54">
        <v>0</v>
      </c>
      <c r="L24" s="54">
        <v>0</v>
      </c>
    </row>
    <row r="25" spans="1:12" ht="12.75">
      <c r="A25" s="60" t="s">
        <v>40</v>
      </c>
      <c r="B25" s="60" t="s">
        <v>43</v>
      </c>
      <c r="C25" s="60" t="s">
        <v>44</v>
      </c>
      <c r="D25" s="54">
        <v>0</v>
      </c>
      <c r="E25" s="54">
        <v>0</v>
      </c>
      <c r="F25" s="54">
        <v>40</v>
      </c>
      <c r="G25" s="54">
        <v>229</v>
      </c>
      <c r="H25" s="54">
        <v>0</v>
      </c>
      <c r="I25" s="54">
        <v>112</v>
      </c>
      <c r="J25" s="54">
        <v>192</v>
      </c>
      <c r="K25" s="54">
        <v>0</v>
      </c>
      <c r="L25" s="54">
        <v>75</v>
      </c>
    </row>
    <row r="26" spans="1:12" ht="12.75">
      <c r="A26" s="60" t="s">
        <v>40</v>
      </c>
      <c r="B26" s="60" t="s">
        <v>45</v>
      </c>
      <c r="C26" s="60" t="s">
        <v>46</v>
      </c>
      <c r="D26" s="54">
        <v>0</v>
      </c>
      <c r="E26" s="54">
        <v>0</v>
      </c>
      <c r="F26" s="54">
        <v>0</v>
      </c>
      <c r="G26" s="54">
        <v>0</v>
      </c>
      <c r="H26" s="54">
        <v>0</v>
      </c>
      <c r="I26" s="54">
        <v>32</v>
      </c>
      <c r="J26" s="54">
        <v>0</v>
      </c>
      <c r="K26" s="54">
        <v>0</v>
      </c>
      <c r="L26" s="54">
        <v>2</v>
      </c>
    </row>
    <row r="27" spans="1:12" ht="12.75">
      <c r="A27" s="60" t="s">
        <v>40</v>
      </c>
      <c r="B27" s="60" t="s">
        <v>47</v>
      </c>
      <c r="C27" s="60" t="s">
        <v>48</v>
      </c>
      <c r="D27" s="54">
        <v>0</v>
      </c>
      <c r="E27" s="54">
        <v>0</v>
      </c>
      <c r="F27" s="54">
        <v>0</v>
      </c>
      <c r="G27" s="54">
        <v>201</v>
      </c>
      <c r="H27" s="54">
        <v>0</v>
      </c>
      <c r="I27" s="54">
        <v>0</v>
      </c>
      <c r="J27" s="54">
        <v>139</v>
      </c>
      <c r="K27" s="54">
        <v>0</v>
      </c>
      <c r="L27" s="54">
        <v>4</v>
      </c>
    </row>
    <row r="28" spans="1:12" ht="12.75">
      <c r="A28" s="60" t="s">
        <v>40</v>
      </c>
      <c r="B28" s="60" t="s">
        <v>49</v>
      </c>
      <c r="C28" s="60" t="s">
        <v>50</v>
      </c>
      <c r="D28" s="54">
        <v>0</v>
      </c>
      <c r="E28" s="54">
        <v>6</v>
      </c>
      <c r="F28" s="54">
        <v>156</v>
      </c>
      <c r="G28" s="54">
        <v>64</v>
      </c>
      <c r="H28" s="54">
        <v>0</v>
      </c>
      <c r="I28" s="54">
        <v>345</v>
      </c>
      <c r="J28" s="54">
        <v>211</v>
      </c>
      <c r="K28" s="54">
        <v>4</v>
      </c>
      <c r="L28" s="54">
        <v>207</v>
      </c>
    </row>
    <row r="29" spans="1:12" ht="12.75">
      <c r="A29" s="60" t="s">
        <v>40</v>
      </c>
      <c r="B29" s="60" t="s">
        <v>51</v>
      </c>
      <c r="C29" s="60" t="s">
        <v>52</v>
      </c>
      <c r="D29" s="54">
        <v>52</v>
      </c>
      <c r="E29" s="54">
        <v>340</v>
      </c>
      <c r="F29" s="54">
        <v>381</v>
      </c>
      <c r="G29" s="54">
        <v>203</v>
      </c>
      <c r="H29" s="54">
        <v>3402</v>
      </c>
      <c r="I29" s="54">
        <v>890</v>
      </c>
      <c r="J29" s="54">
        <v>1041</v>
      </c>
      <c r="K29" s="54">
        <v>3583</v>
      </c>
      <c r="L29" s="54">
        <v>893</v>
      </c>
    </row>
    <row r="30" spans="1:22" ht="12.75">
      <c r="A30" s="60" t="s">
        <v>40</v>
      </c>
      <c r="B30" s="60" t="s">
        <v>53</v>
      </c>
      <c r="C30" s="60" t="s">
        <v>54</v>
      </c>
      <c r="D30" s="54">
        <v>0</v>
      </c>
      <c r="E30" s="54">
        <v>0</v>
      </c>
      <c r="F30" s="54">
        <v>8</v>
      </c>
      <c r="G30" s="54">
        <v>0</v>
      </c>
      <c r="H30" s="54">
        <v>0</v>
      </c>
      <c r="I30" s="54">
        <v>14</v>
      </c>
      <c r="J30" s="54">
        <v>0</v>
      </c>
      <c r="K30" s="54">
        <v>0</v>
      </c>
      <c r="L30" s="54">
        <v>14</v>
      </c>
      <c r="M30" s="9"/>
      <c r="N30" s="9"/>
      <c r="O30" s="9"/>
      <c r="P30" s="9"/>
      <c r="Q30" s="9"/>
      <c r="R30" s="9"/>
      <c r="S30" s="9"/>
      <c r="T30" s="9"/>
      <c r="U30" s="9"/>
      <c r="V30" s="9"/>
    </row>
    <row r="31" spans="1:22" ht="12.75">
      <c r="A31" s="60" t="s">
        <v>40</v>
      </c>
      <c r="B31" s="60" t="s">
        <v>55</v>
      </c>
      <c r="C31" s="60" t="s">
        <v>56</v>
      </c>
      <c r="D31" s="54">
        <v>0</v>
      </c>
      <c r="E31" s="54">
        <v>0</v>
      </c>
      <c r="F31" s="54">
        <v>0</v>
      </c>
      <c r="G31" s="54">
        <v>0</v>
      </c>
      <c r="H31" s="54">
        <v>0</v>
      </c>
      <c r="I31" s="54">
        <v>30</v>
      </c>
      <c r="J31" s="54">
        <v>0</v>
      </c>
      <c r="K31" s="54">
        <v>0</v>
      </c>
      <c r="L31" s="54">
        <v>38</v>
      </c>
      <c r="M31" s="9"/>
      <c r="N31" s="9"/>
      <c r="O31" s="9"/>
      <c r="P31" s="9"/>
      <c r="Q31" s="9"/>
      <c r="R31" s="9"/>
      <c r="S31" s="9"/>
      <c r="T31" s="9"/>
      <c r="U31" s="9"/>
      <c r="V31" s="9"/>
    </row>
    <row r="32" spans="1:12" s="9" customFormat="1" ht="12.75">
      <c r="A32" s="60" t="s">
        <v>40</v>
      </c>
      <c r="B32" s="60" t="s">
        <v>57</v>
      </c>
      <c r="C32" s="60" t="s">
        <v>367</v>
      </c>
      <c r="D32" s="54">
        <v>0</v>
      </c>
      <c r="E32" s="54">
        <v>0</v>
      </c>
      <c r="F32" s="54">
        <v>184</v>
      </c>
      <c r="G32" s="54">
        <v>294</v>
      </c>
      <c r="H32" s="54">
        <v>0</v>
      </c>
      <c r="I32" s="54">
        <v>112</v>
      </c>
      <c r="J32" s="54">
        <v>12</v>
      </c>
      <c r="K32" s="54">
        <v>0</v>
      </c>
      <c r="L32" s="54">
        <v>37</v>
      </c>
    </row>
    <row r="33" spans="1:12" s="9" customFormat="1" ht="12.75">
      <c r="A33" s="60" t="s">
        <v>40</v>
      </c>
      <c r="B33" s="60" t="s">
        <v>58</v>
      </c>
      <c r="C33" s="60" t="s">
        <v>59</v>
      </c>
      <c r="D33" s="54">
        <v>218</v>
      </c>
      <c r="E33" s="54">
        <v>0</v>
      </c>
      <c r="F33" s="54">
        <v>0</v>
      </c>
      <c r="G33" s="54">
        <v>1326</v>
      </c>
      <c r="H33" s="54">
        <v>0</v>
      </c>
      <c r="I33" s="54">
        <v>6</v>
      </c>
      <c r="J33" s="54">
        <v>1780</v>
      </c>
      <c r="K33" s="54">
        <v>0</v>
      </c>
      <c r="L33" s="54">
        <v>12</v>
      </c>
    </row>
    <row r="34" spans="1:12" s="9" customFormat="1" ht="12.75">
      <c r="A34" s="60" t="s">
        <v>40</v>
      </c>
      <c r="B34" s="60" t="s">
        <v>368</v>
      </c>
      <c r="C34" s="60" t="s">
        <v>369</v>
      </c>
      <c r="D34" s="54">
        <v>0</v>
      </c>
      <c r="E34" s="54">
        <v>0</v>
      </c>
      <c r="F34" s="54">
        <v>0</v>
      </c>
      <c r="G34" s="54"/>
      <c r="H34" s="54"/>
      <c r="I34" s="54"/>
      <c r="J34" s="54">
        <v>51</v>
      </c>
      <c r="K34" s="54">
        <v>0</v>
      </c>
      <c r="L34" s="54">
        <v>0</v>
      </c>
    </row>
    <row r="35" spans="1:12" s="9" customFormat="1" ht="12.75">
      <c r="A35" s="60" t="s">
        <v>40</v>
      </c>
      <c r="B35" s="60" t="s">
        <v>62</v>
      </c>
      <c r="C35" s="60" t="s">
        <v>63</v>
      </c>
      <c r="D35" s="54">
        <v>0</v>
      </c>
      <c r="E35" s="54">
        <v>0</v>
      </c>
      <c r="F35" s="54">
        <v>0</v>
      </c>
      <c r="G35" s="54">
        <v>104</v>
      </c>
      <c r="H35" s="54">
        <v>0</v>
      </c>
      <c r="I35" s="54">
        <v>0</v>
      </c>
      <c r="J35" s="54">
        <v>192</v>
      </c>
      <c r="K35" s="54">
        <v>0</v>
      </c>
      <c r="L35" s="54">
        <v>8</v>
      </c>
    </row>
    <row r="36" s="9" customFormat="1" ht="12.75"/>
    <row r="37" s="9" customFormat="1" ht="12.75"/>
    <row r="38" s="9" customFormat="1" ht="12.75"/>
    <row r="39" s="9" customFormat="1" ht="12.75"/>
    <row r="40" s="9" customFormat="1" ht="12.75"/>
    <row r="41" s="9" customFormat="1" ht="12.75"/>
    <row r="42" s="9" customFormat="1" ht="12.75">
      <c r="A42" s="7"/>
    </row>
    <row r="43" s="9" customFormat="1" ht="12.75">
      <c r="D43"/>
    </row>
    <row r="44" s="9" customFormat="1" ht="12.75"/>
    <row r="45" s="9" customFormat="1" ht="12.75"/>
    <row r="46" s="9" customFormat="1" ht="12.75"/>
    <row r="47" s="9" customFormat="1" ht="12.75"/>
    <row r="48" s="9" customFormat="1" ht="12.75"/>
    <row r="49" s="9" customFormat="1" ht="12.75"/>
    <row r="50" s="9" customFormat="1" ht="12.75"/>
    <row r="51" s="9" customFormat="1" ht="12.75"/>
    <row r="52" s="9" customFormat="1" ht="12.75"/>
    <row r="53" s="9" customFormat="1" ht="12.75"/>
    <row r="54" spans="1:13" s="9" customFormat="1" ht="12.75">
      <c r="A54" s="59" t="s">
        <v>490</v>
      </c>
      <c r="B54" s="13"/>
      <c r="C54" s="13"/>
      <c r="D54"/>
      <c r="E54"/>
      <c r="F54"/>
      <c r="G54"/>
      <c r="H54"/>
      <c r="I54"/>
      <c r="J54"/>
      <c r="K54"/>
      <c r="L54"/>
      <c r="M54"/>
    </row>
    <row r="55" spans="1:15" s="9" customFormat="1" ht="25.5">
      <c r="A55" s="128" t="s">
        <v>5</v>
      </c>
      <c r="B55" s="128"/>
      <c r="C55" s="128"/>
      <c r="D55" s="66" t="s">
        <v>370</v>
      </c>
      <c r="E55" s="66"/>
      <c r="F55" s="66"/>
      <c r="G55" s="66" t="s">
        <v>371</v>
      </c>
      <c r="H55" s="66"/>
      <c r="I55" s="66"/>
      <c r="J55" s="66" t="s">
        <v>372</v>
      </c>
      <c r="K55" s="66"/>
      <c r="L55" s="83"/>
      <c r="M55" s="82" t="s">
        <v>492</v>
      </c>
      <c r="N55" s="84"/>
      <c r="O55" s="84"/>
    </row>
    <row r="56" spans="1:15" s="9" customFormat="1" ht="12.75">
      <c r="A56" s="128"/>
      <c r="B56" s="128"/>
      <c r="C56" s="128"/>
      <c r="D56" s="67" t="s">
        <v>6</v>
      </c>
      <c r="E56" s="67" t="s">
        <v>7</v>
      </c>
      <c r="F56" s="67" t="s">
        <v>8</v>
      </c>
      <c r="G56" s="67" t="s">
        <v>6</v>
      </c>
      <c r="H56" s="67" t="s">
        <v>7</v>
      </c>
      <c r="I56" s="67" t="s">
        <v>8</v>
      </c>
      <c r="J56" s="67" t="s">
        <v>6</v>
      </c>
      <c r="K56" s="67" t="s">
        <v>7</v>
      </c>
      <c r="L56" s="67" t="s">
        <v>8</v>
      </c>
      <c r="M56" s="67" t="s">
        <v>6</v>
      </c>
      <c r="N56" s="85"/>
      <c r="O56" s="85"/>
    </row>
    <row r="57" spans="1:13" s="9" customFormat="1" ht="12.75">
      <c r="A57" s="60" t="s">
        <v>9</v>
      </c>
      <c r="B57" s="60" t="s">
        <v>10</v>
      </c>
      <c r="C57" s="60" t="s">
        <v>11</v>
      </c>
      <c r="D57" s="54">
        <v>2</v>
      </c>
      <c r="E57" s="54">
        <v>0</v>
      </c>
      <c r="F57" s="54">
        <v>147</v>
      </c>
      <c r="G57" s="54">
        <v>17</v>
      </c>
      <c r="H57" s="54">
        <v>0</v>
      </c>
      <c r="I57" s="54">
        <v>542</v>
      </c>
      <c r="J57" s="54">
        <v>25</v>
      </c>
      <c r="K57" s="54">
        <v>0</v>
      </c>
      <c r="L57" s="54">
        <v>400</v>
      </c>
      <c r="M57" s="54">
        <v>12</v>
      </c>
    </row>
    <row r="58" spans="1:13" s="9" customFormat="1" ht="12.75">
      <c r="A58" s="60" t="s">
        <v>9</v>
      </c>
      <c r="B58" s="60" t="s">
        <v>12</v>
      </c>
      <c r="C58" s="60" t="s">
        <v>13</v>
      </c>
      <c r="D58" s="54">
        <v>0</v>
      </c>
      <c r="E58" s="54">
        <v>0</v>
      </c>
      <c r="F58" s="54">
        <v>8</v>
      </c>
      <c r="G58" s="54">
        <v>0</v>
      </c>
      <c r="H58" s="54">
        <v>0</v>
      </c>
      <c r="I58" s="54">
        <v>10</v>
      </c>
      <c r="J58" s="54"/>
      <c r="K58" s="54"/>
      <c r="L58" s="54"/>
      <c r="M58" s="54">
        <v>834</v>
      </c>
    </row>
    <row r="59" spans="1:13" s="9" customFormat="1" ht="12.75">
      <c r="A59" s="60" t="s">
        <v>9</v>
      </c>
      <c r="B59" s="60" t="s">
        <v>14</v>
      </c>
      <c r="C59" s="60" t="s">
        <v>15</v>
      </c>
      <c r="D59" s="54">
        <v>0</v>
      </c>
      <c r="E59" s="54">
        <v>0</v>
      </c>
      <c r="F59" s="54">
        <v>1999</v>
      </c>
      <c r="G59" s="54">
        <v>2</v>
      </c>
      <c r="H59" s="54">
        <v>0</v>
      </c>
      <c r="I59" s="54">
        <v>1231</v>
      </c>
      <c r="J59" s="54">
        <v>6</v>
      </c>
      <c r="K59" s="54">
        <v>0</v>
      </c>
      <c r="L59" s="54">
        <v>1169</v>
      </c>
      <c r="M59" s="54">
        <v>51</v>
      </c>
    </row>
    <row r="60" spans="1:13" s="9" customFormat="1" ht="12.75">
      <c r="A60" s="60" t="s">
        <v>9</v>
      </c>
      <c r="B60" s="60" t="s">
        <v>16</v>
      </c>
      <c r="C60" s="60" t="s">
        <v>17</v>
      </c>
      <c r="D60" s="54">
        <v>4</v>
      </c>
      <c r="E60" s="54">
        <v>0</v>
      </c>
      <c r="F60" s="54">
        <v>72</v>
      </c>
      <c r="G60" s="54">
        <v>0</v>
      </c>
      <c r="H60" s="54">
        <v>0</v>
      </c>
      <c r="I60" s="54">
        <v>502</v>
      </c>
      <c r="J60" s="54">
        <v>0</v>
      </c>
      <c r="K60" s="54">
        <v>0</v>
      </c>
      <c r="L60" s="54">
        <v>213</v>
      </c>
      <c r="M60" s="54">
        <v>12</v>
      </c>
    </row>
    <row r="61" spans="1:13" s="9" customFormat="1" ht="12.75">
      <c r="A61" s="60" t="s">
        <v>9</v>
      </c>
      <c r="B61" s="60" t="s">
        <v>18</v>
      </c>
      <c r="C61" s="60" t="s">
        <v>19</v>
      </c>
      <c r="D61" s="54">
        <v>12</v>
      </c>
      <c r="E61" s="54">
        <v>0</v>
      </c>
      <c r="F61" s="54">
        <v>106</v>
      </c>
      <c r="G61" s="54">
        <v>0</v>
      </c>
      <c r="H61" s="54">
        <v>0</v>
      </c>
      <c r="I61" s="54">
        <v>70</v>
      </c>
      <c r="J61" s="54">
        <v>0</v>
      </c>
      <c r="K61" s="54">
        <v>0</v>
      </c>
      <c r="L61" s="54">
        <v>124</v>
      </c>
      <c r="M61" s="54">
        <v>2</v>
      </c>
    </row>
    <row r="62" spans="1:13" s="9" customFormat="1" ht="12.75">
      <c r="A62" s="60" t="s">
        <v>9</v>
      </c>
      <c r="B62" s="60" t="s">
        <v>20</v>
      </c>
      <c r="C62" s="60" t="s">
        <v>21</v>
      </c>
      <c r="D62" s="54"/>
      <c r="E62" s="54"/>
      <c r="F62" s="54"/>
      <c r="G62" s="54"/>
      <c r="H62" s="54"/>
      <c r="I62" s="54"/>
      <c r="J62" s="54"/>
      <c r="K62" s="54"/>
      <c r="L62" s="54"/>
      <c r="M62" s="54">
        <v>78</v>
      </c>
    </row>
    <row r="63" spans="1:13" s="9" customFormat="1" ht="12.75">
      <c r="A63" s="60" t="s">
        <v>9</v>
      </c>
      <c r="B63" s="60" t="s">
        <v>22</v>
      </c>
      <c r="C63" s="60" t="s">
        <v>23</v>
      </c>
      <c r="D63" s="54"/>
      <c r="E63" s="54"/>
      <c r="F63" s="54"/>
      <c r="G63" s="54">
        <v>0</v>
      </c>
      <c r="H63" s="54">
        <v>0</v>
      </c>
      <c r="I63" s="54">
        <v>36</v>
      </c>
      <c r="J63" s="54"/>
      <c r="K63" s="54"/>
      <c r="L63" s="54"/>
      <c r="M63" s="54"/>
    </row>
    <row r="64" spans="1:13" s="9" customFormat="1" ht="12.75">
      <c r="A64" s="60" t="s">
        <v>9</v>
      </c>
      <c r="B64" s="60" t="s">
        <v>24</v>
      </c>
      <c r="C64" s="60" t="s">
        <v>25</v>
      </c>
      <c r="D64" s="54">
        <v>258</v>
      </c>
      <c r="E64" s="54">
        <v>0</v>
      </c>
      <c r="F64" s="54">
        <v>108</v>
      </c>
      <c r="G64" s="54">
        <v>414</v>
      </c>
      <c r="H64" s="54">
        <v>0</v>
      </c>
      <c r="I64" s="54">
        <v>262</v>
      </c>
      <c r="J64" s="54">
        <v>74</v>
      </c>
      <c r="K64" s="54">
        <v>0</v>
      </c>
      <c r="L64" s="54">
        <v>150</v>
      </c>
      <c r="M64" s="54">
        <v>4187</v>
      </c>
    </row>
    <row r="65" spans="1:13" s="9" customFormat="1" ht="12.75">
      <c r="A65" s="60" t="s">
        <v>9</v>
      </c>
      <c r="B65" s="60" t="s">
        <v>26</v>
      </c>
      <c r="C65" s="60" t="s">
        <v>27</v>
      </c>
      <c r="D65" s="54">
        <v>0</v>
      </c>
      <c r="E65" s="54">
        <v>0</v>
      </c>
      <c r="F65" s="54">
        <v>78</v>
      </c>
      <c r="G65" s="54">
        <v>0</v>
      </c>
      <c r="H65" s="54">
        <v>0</v>
      </c>
      <c r="I65" s="54">
        <v>579</v>
      </c>
      <c r="J65" s="54">
        <v>2</v>
      </c>
      <c r="K65" s="54">
        <v>0</v>
      </c>
      <c r="L65" s="54">
        <v>280</v>
      </c>
      <c r="M65" s="54">
        <v>404</v>
      </c>
    </row>
    <row r="66" spans="1:13" s="9" customFormat="1" ht="12.75">
      <c r="A66" s="60" t="s">
        <v>9</v>
      </c>
      <c r="B66" s="60" t="s">
        <v>34</v>
      </c>
      <c r="C66" s="60" t="s">
        <v>35</v>
      </c>
      <c r="D66" s="54"/>
      <c r="E66" s="54"/>
      <c r="F66" s="54"/>
      <c r="G66" s="54">
        <v>0</v>
      </c>
      <c r="H66" s="54">
        <v>0</v>
      </c>
      <c r="I66" s="54">
        <v>4</v>
      </c>
      <c r="J66" s="54"/>
      <c r="K66" s="54"/>
      <c r="L66" s="54"/>
      <c r="M66" s="54"/>
    </row>
    <row r="67" spans="1:13" s="9" customFormat="1" ht="12.75">
      <c r="A67" s="60" t="s">
        <v>9</v>
      </c>
      <c r="B67" s="60" t="s">
        <v>36</v>
      </c>
      <c r="C67" s="60" t="s">
        <v>37</v>
      </c>
      <c r="D67" s="54">
        <v>4</v>
      </c>
      <c r="E67" s="54">
        <v>0</v>
      </c>
      <c r="F67" s="54">
        <v>288</v>
      </c>
      <c r="G67" s="54">
        <v>3</v>
      </c>
      <c r="H67" s="54">
        <v>0</v>
      </c>
      <c r="I67" s="54">
        <v>327</v>
      </c>
      <c r="J67" s="54">
        <v>21</v>
      </c>
      <c r="K67" s="54">
        <v>0</v>
      </c>
      <c r="L67" s="54">
        <v>521</v>
      </c>
      <c r="M67" s="54"/>
    </row>
    <row r="68" spans="1:13" s="9" customFormat="1" ht="12.75">
      <c r="A68" s="60" t="s">
        <v>9</v>
      </c>
      <c r="B68" s="60" t="s">
        <v>38</v>
      </c>
      <c r="C68" s="60" t="s">
        <v>39</v>
      </c>
      <c r="D68" s="54">
        <v>0</v>
      </c>
      <c r="E68" s="54">
        <v>0</v>
      </c>
      <c r="F68" s="54">
        <v>310</v>
      </c>
      <c r="G68" s="54">
        <v>0</v>
      </c>
      <c r="H68" s="54">
        <v>0</v>
      </c>
      <c r="I68" s="54">
        <v>704</v>
      </c>
      <c r="J68" s="54">
        <v>0</v>
      </c>
      <c r="K68" s="54">
        <v>0</v>
      </c>
      <c r="L68" s="54">
        <v>440</v>
      </c>
      <c r="M68" s="54"/>
    </row>
    <row r="69" spans="1:13" s="9" customFormat="1" ht="12.75">
      <c r="A69" s="60" t="s">
        <v>66</v>
      </c>
      <c r="B69" s="54"/>
      <c r="C69" s="54" t="s">
        <v>66</v>
      </c>
      <c r="D69" s="54">
        <v>280</v>
      </c>
      <c r="E69" s="54">
        <v>0</v>
      </c>
      <c r="F69" s="54">
        <v>3116</v>
      </c>
      <c r="G69" s="54">
        <v>436</v>
      </c>
      <c r="H69" s="54">
        <v>0</v>
      </c>
      <c r="I69" s="54">
        <v>4267</v>
      </c>
      <c r="J69" s="54">
        <v>128</v>
      </c>
      <c r="K69" s="54">
        <v>0</v>
      </c>
      <c r="L69" s="54">
        <v>3297</v>
      </c>
      <c r="M69" s="54">
        <v>5580</v>
      </c>
    </row>
    <row r="70" spans="1:13" s="9" customFormat="1" ht="12.75">
      <c r="A70" s="3"/>
      <c r="B70"/>
      <c r="C70"/>
      <c r="D70"/>
      <c r="E70"/>
      <c r="F70"/>
      <c r="G70"/>
      <c r="H70"/>
      <c r="I70"/>
      <c r="J70"/>
      <c r="K70"/>
      <c r="L70"/>
      <c r="M70"/>
    </row>
    <row r="71" spans="1:13" s="9" customFormat="1" ht="12.75">
      <c r="A71" s="3"/>
      <c r="B71"/>
      <c r="C71"/>
      <c r="D71"/>
      <c r="E71"/>
      <c r="F71"/>
      <c r="G71"/>
      <c r="H71"/>
      <c r="I71"/>
      <c r="J71"/>
      <c r="K71"/>
      <c r="L71"/>
      <c r="M71"/>
    </row>
    <row r="72" spans="1:13" s="9" customFormat="1" ht="12.75">
      <c r="A72"/>
      <c r="B72"/>
      <c r="C72"/>
      <c r="D72"/>
      <c r="E72"/>
      <c r="F72"/>
      <c r="G72"/>
      <c r="H72"/>
      <c r="I72"/>
      <c r="J72"/>
      <c r="K72"/>
      <c r="L72"/>
      <c r="M72"/>
    </row>
    <row r="73" spans="1:13" s="9" customFormat="1" ht="12.75">
      <c r="A73"/>
      <c r="B73"/>
      <c r="C73"/>
      <c r="D73"/>
      <c r="E73"/>
      <c r="F73"/>
      <c r="G73"/>
      <c r="H73"/>
      <c r="I73"/>
      <c r="J73"/>
      <c r="K73"/>
      <c r="L73"/>
      <c r="M73" s="23"/>
    </row>
    <row r="74" spans="1:13" s="9" customFormat="1" ht="12.75">
      <c r="A74"/>
      <c r="B74"/>
      <c r="C74"/>
      <c r="D74"/>
      <c r="E74"/>
      <c r="F74"/>
      <c r="G74"/>
      <c r="H74"/>
      <c r="I74"/>
      <c r="J74"/>
      <c r="K74"/>
      <c r="L74"/>
      <c r="M74"/>
    </row>
    <row r="75" spans="1:13" s="9" customFormat="1" ht="12.75">
      <c r="A75" s="4"/>
      <c r="B75" s="4"/>
      <c r="C75" s="4"/>
      <c r="D75"/>
      <c r="E75"/>
      <c r="F75"/>
      <c r="G75"/>
      <c r="H75"/>
      <c r="I75"/>
      <c r="J75"/>
      <c r="K75"/>
      <c r="L75"/>
      <c r="M75"/>
    </row>
    <row r="76" spans="1:12" s="9" customFormat="1" ht="12.75">
      <c r="A76" s="59" t="s">
        <v>457</v>
      </c>
      <c r="B76" s="3"/>
      <c r="C76"/>
      <c r="D76"/>
      <c r="E76"/>
      <c r="F76"/>
      <c r="G76"/>
      <c r="H76"/>
      <c r="I76"/>
      <c r="J76"/>
      <c r="K76"/>
      <c r="L76"/>
    </row>
    <row r="77" spans="1:12" s="9" customFormat="1" ht="12.75">
      <c r="A77" s="3" t="s">
        <v>373</v>
      </c>
      <c r="B77" s="3"/>
      <c r="C77"/>
      <c r="D77"/>
      <c r="E77"/>
      <c r="F77"/>
      <c r="G77"/>
      <c r="H77"/>
      <c r="I77"/>
      <c r="J77"/>
      <c r="K77"/>
      <c r="L77"/>
    </row>
    <row r="78" spans="1:12" s="9" customFormat="1" ht="12.75">
      <c r="A78" s="3" t="s">
        <v>374</v>
      </c>
      <c r="B78" s="3" t="s">
        <v>375</v>
      </c>
      <c r="C78"/>
      <c r="D78"/>
      <c r="E78"/>
      <c r="F78"/>
      <c r="G78"/>
      <c r="H78"/>
      <c r="I78"/>
      <c r="J78"/>
      <c r="K78"/>
      <c r="L78"/>
    </row>
    <row r="79" spans="1:12" s="9" customFormat="1" ht="12.75">
      <c r="A79" s="3" t="s">
        <v>67</v>
      </c>
      <c r="B79" s="3"/>
      <c r="C79" s="3"/>
      <c r="D79"/>
      <c r="E79"/>
      <c r="F79"/>
      <c r="G79"/>
      <c r="H79"/>
      <c r="I79"/>
      <c r="J79"/>
      <c r="K79"/>
      <c r="L79"/>
    </row>
    <row r="80" spans="1:12" s="9" customFormat="1" ht="12.75">
      <c r="A80" t="s">
        <v>68</v>
      </c>
      <c r="B80"/>
      <c r="C80"/>
      <c r="D80"/>
      <c r="E80"/>
      <c r="F80"/>
      <c r="G80"/>
      <c r="H80"/>
      <c r="I80"/>
      <c r="J80"/>
      <c r="K80"/>
      <c r="L80"/>
    </row>
    <row r="81" spans="1:12" s="9" customFormat="1" ht="12.75">
      <c r="A81" s="117" t="s">
        <v>476</v>
      </c>
      <c r="B81" s="118"/>
      <c r="C81" s="119"/>
      <c r="D81" s="121" t="s">
        <v>475</v>
      </c>
      <c r="E81" s="122"/>
      <c r="F81" s="123"/>
      <c r="G81" s="121" t="s">
        <v>371</v>
      </c>
      <c r="H81" s="122"/>
      <c r="I81" s="122"/>
      <c r="J81" s="121" t="s">
        <v>422</v>
      </c>
      <c r="K81" s="122"/>
      <c r="L81" s="123"/>
    </row>
    <row r="82" spans="1:12" s="9" customFormat="1" ht="12.75">
      <c r="A82" s="124"/>
      <c r="B82" s="125"/>
      <c r="C82" s="126"/>
      <c r="D82" s="27" t="s">
        <v>6</v>
      </c>
      <c r="E82" s="28" t="s">
        <v>7</v>
      </c>
      <c r="F82" s="28" t="s">
        <v>8</v>
      </c>
      <c r="G82" s="27" t="s">
        <v>6</v>
      </c>
      <c r="H82" s="28" t="s">
        <v>7</v>
      </c>
      <c r="I82" s="28" t="s">
        <v>8</v>
      </c>
      <c r="J82" s="27" t="s">
        <v>6</v>
      </c>
      <c r="K82" s="28" t="s">
        <v>7</v>
      </c>
      <c r="L82" s="29" t="s">
        <v>8</v>
      </c>
    </row>
    <row r="83" spans="1:12" s="9" customFormat="1" ht="12.75">
      <c r="A83" s="6" t="s">
        <v>9</v>
      </c>
      <c r="B83" s="7" t="s">
        <v>69</v>
      </c>
      <c r="C83" s="24" t="s">
        <v>11</v>
      </c>
      <c r="D83" s="25">
        <v>15</v>
      </c>
      <c r="E83" s="16">
        <v>0</v>
      </c>
      <c r="F83" s="16">
        <v>0</v>
      </c>
      <c r="G83" s="25">
        <v>175</v>
      </c>
      <c r="H83" s="16">
        <v>0</v>
      </c>
      <c r="I83" s="16">
        <v>0</v>
      </c>
      <c r="J83" s="25">
        <v>257</v>
      </c>
      <c r="K83" s="16">
        <v>0</v>
      </c>
      <c r="L83" s="26">
        <v>0</v>
      </c>
    </row>
    <row r="84" spans="1:12" s="9" customFormat="1" ht="12.75">
      <c r="A84" s="6" t="s">
        <v>9</v>
      </c>
      <c r="B84" s="7" t="s">
        <v>70</v>
      </c>
      <c r="C84" s="24" t="s">
        <v>71</v>
      </c>
      <c r="D84" s="8">
        <v>141</v>
      </c>
      <c r="E84" s="9">
        <v>0</v>
      </c>
      <c r="F84" s="9">
        <v>206</v>
      </c>
      <c r="G84" s="8">
        <v>5141</v>
      </c>
      <c r="H84" s="9">
        <v>89</v>
      </c>
      <c r="I84" s="9">
        <v>884</v>
      </c>
      <c r="J84" s="8">
        <v>4262</v>
      </c>
      <c r="K84" s="9">
        <v>0</v>
      </c>
      <c r="L84" s="10">
        <v>882</v>
      </c>
    </row>
    <row r="85" spans="1:12" s="9" customFormat="1" ht="12.75">
      <c r="A85" s="6" t="s">
        <v>9</v>
      </c>
      <c r="B85" s="7" t="s">
        <v>72</v>
      </c>
      <c r="C85" s="24" t="s">
        <v>73</v>
      </c>
      <c r="D85" s="8">
        <v>15</v>
      </c>
      <c r="E85" s="9">
        <v>2</v>
      </c>
      <c r="F85" s="9">
        <v>42</v>
      </c>
      <c r="G85" s="8">
        <v>1073</v>
      </c>
      <c r="H85" s="9">
        <v>0</v>
      </c>
      <c r="I85" s="9">
        <v>298</v>
      </c>
      <c r="J85" s="8">
        <v>887</v>
      </c>
      <c r="K85" s="9">
        <v>0</v>
      </c>
      <c r="L85" s="10">
        <v>308</v>
      </c>
    </row>
    <row r="86" spans="1:12" s="9" customFormat="1" ht="12.75">
      <c r="A86" s="6" t="s">
        <v>9</v>
      </c>
      <c r="B86" s="7" t="s">
        <v>74</v>
      </c>
      <c r="C86" s="24" t="s">
        <v>11</v>
      </c>
      <c r="D86" s="8">
        <v>64</v>
      </c>
      <c r="E86" s="9">
        <v>0</v>
      </c>
      <c r="F86" s="9">
        <v>0</v>
      </c>
      <c r="G86" s="8">
        <v>841</v>
      </c>
      <c r="H86" s="9">
        <v>0</v>
      </c>
      <c r="I86" s="9">
        <v>0</v>
      </c>
      <c r="J86" s="8"/>
      <c r="L86" s="10"/>
    </row>
    <row r="87" spans="1:12" s="9" customFormat="1" ht="12.75">
      <c r="A87" s="6" t="s">
        <v>9</v>
      </c>
      <c r="B87" s="7" t="s">
        <v>75</v>
      </c>
      <c r="C87" s="24" t="s">
        <v>76</v>
      </c>
      <c r="D87" s="8">
        <v>36</v>
      </c>
      <c r="E87" s="9">
        <v>0</v>
      </c>
      <c r="F87" s="9">
        <v>348</v>
      </c>
      <c r="G87" s="8">
        <v>1346</v>
      </c>
      <c r="H87" s="9">
        <v>0</v>
      </c>
      <c r="I87" s="9">
        <v>1064</v>
      </c>
      <c r="J87" s="8">
        <v>1631</v>
      </c>
      <c r="K87" s="9">
        <v>0</v>
      </c>
      <c r="L87" s="10">
        <v>979</v>
      </c>
    </row>
    <row r="88" spans="1:12" s="9" customFormat="1" ht="12.75">
      <c r="A88" s="6" t="s">
        <v>9</v>
      </c>
      <c r="B88" s="7" t="s">
        <v>77</v>
      </c>
      <c r="C88" s="24" t="s">
        <v>78</v>
      </c>
      <c r="D88" s="8">
        <v>125</v>
      </c>
      <c r="E88" s="9">
        <v>0</v>
      </c>
      <c r="F88" s="9">
        <v>514</v>
      </c>
      <c r="G88" s="8">
        <v>3365</v>
      </c>
      <c r="H88" s="9">
        <v>0</v>
      </c>
      <c r="I88" s="9">
        <v>1061</v>
      </c>
      <c r="J88" s="8">
        <v>2598</v>
      </c>
      <c r="K88" s="9">
        <v>213</v>
      </c>
      <c r="L88" s="10">
        <v>1236</v>
      </c>
    </row>
    <row r="89" spans="1:12" s="9" customFormat="1" ht="12.75">
      <c r="A89" s="6" t="s">
        <v>9</v>
      </c>
      <c r="B89" s="7" t="s">
        <v>79</v>
      </c>
      <c r="C89" s="24" t="s">
        <v>80</v>
      </c>
      <c r="D89" s="8">
        <v>144</v>
      </c>
      <c r="E89" s="9">
        <v>0</v>
      </c>
      <c r="F89" s="9">
        <v>96</v>
      </c>
      <c r="G89" s="8">
        <v>2724</v>
      </c>
      <c r="H89" s="9">
        <v>0</v>
      </c>
      <c r="I89" s="9">
        <v>387</v>
      </c>
      <c r="J89" s="8">
        <v>3032</v>
      </c>
      <c r="K89" s="9">
        <v>0</v>
      </c>
      <c r="L89" s="10">
        <v>372</v>
      </c>
    </row>
    <row r="90" spans="1:12" s="9" customFormat="1" ht="12.75">
      <c r="A90" s="6" t="s">
        <v>9</v>
      </c>
      <c r="B90" s="7" t="s">
        <v>81</v>
      </c>
      <c r="C90" s="24" t="s">
        <v>82</v>
      </c>
      <c r="D90" s="8">
        <v>93</v>
      </c>
      <c r="E90" s="9">
        <v>0</v>
      </c>
      <c r="F90" s="9">
        <v>223</v>
      </c>
      <c r="G90" s="8">
        <v>2755</v>
      </c>
      <c r="H90" s="9">
        <v>0</v>
      </c>
      <c r="I90" s="9">
        <v>1035</v>
      </c>
      <c r="J90" s="8">
        <v>2963</v>
      </c>
      <c r="K90" s="9">
        <v>0</v>
      </c>
      <c r="L90" s="10">
        <v>827</v>
      </c>
    </row>
    <row r="91" spans="1:12" s="9" customFormat="1" ht="12.75">
      <c r="A91" s="6" t="s">
        <v>9</v>
      </c>
      <c r="B91" s="7" t="s">
        <v>83</v>
      </c>
      <c r="C91" s="24" t="s">
        <v>84</v>
      </c>
      <c r="D91" s="8">
        <v>265</v>
      </c>
      <c r="E91" s="9">
        <v>0</v>
      </c>
      <c r="F91" s="9">
        <v>316</v>
      </c>
      <c r="G91" s="8">
        <v>4149</v>
      </c>
      <c r="H91" s="9">
        <v>0</v>
      </c>
      <c r="I91" s="9">
        <v>1045</v>
      </c>
      <c r="J91" s="8">
        <v>4579</v>
      </c>
      <c r="K91" s="9">
        <v>0</v>
      </c>
      <c r="L91" s="10">
        <v>1067</v>
      </c>
    </row>
    <row r="92" spans="1:12" s="9" customFormat="1" ht="12.75">
      <c r="A92" s="6" t="s">
        <v>9</v>
      </c>
      <c r="B92" s="7" t="s">
        <v>85</v>
      </c>
      <c r="C92" s="24" t="s">
        <v>86</v>
      </c>
      <c r="D92" s="8">
        <v>0</v>
      </c>
      <c r="E92" s="9">
        <v>0</v>
      </c>
      <c r="F92" s="9">
        <v>44</v>
      </c>
      <c r="G92" s="8">
        <v>0</v>
      </c>
      <c r="H92" s="9">
        <v>0</v>
      </c>
      <c r="I92" s="9">
        <v>32</v>
      </c>
      <c r="J92" s="8">
        <v>0</v>
      </c>
      <c r="K92" s="9">
        <v>0</v>
      </c>
      <c r="L92" s="10">
        <v>42</v>
      </c>
    </row>
    <row r="93" spans="1:12" s="9" customFormat="1" ht="12.75">
      <c r="A93" s="6" t="s">
        <v>9</v>
      </c>
      <c r="B93" s="7" t="s">
        <v>89</v>
      </c>
      <c r="C93" s="24" t="s">
        <v>90</v>
      </c>
      <c r="D93" s="8">
        <v>866</v>
      </c>
      <c r="E93" s="9">
        <v>0</v>
      </c>
      <c r="F93" s="9">
        <v>-90</v>
      </c>
      <c r="G93" s="8">
        <v>9886</v>
      </c>
      <c r="H93" s="9">
        <v>4</v>
      </c>
      <c r="I93" s="9">
        <v>773</v>
      </c>
      <c r="J93" s="8">
        <v>8830</v>
      </c>
      <c r="K93" s="9">
        <v>5</v>
      </c>
      <c r="L93" s="10">
        <v>505</v>
      </c>
    </row>
    <row r="94" spans="1:12" s="9" customFormat="1" ht="12.75">
      <c r="A94" s="6" t="s">
        <v>9</v>
      </c>
      <c r="B94" s="7" t="s">
        <v>91</v>
      </c>
      <c r="C94" s="24" t="s">
        <v>92</v>
      </c>
      <c r="D94" s="8">
        <v>0</v>
      </c>
      <c r="E94" s="9">
        <v>0</v>
      </c>
      <c r="F94" s="9">
        <v>64</v>
      </c>
      <c r="G94" s="8">
        <v>11</v>
      </c>
      <c r="H94" s="9">
        <v>0</v>
      </c>
      <c r="I94" s="9">
        <v>2506</v>
      </c>
      <c r="J94" s="8">
        <v>0</v>
      </c>
      <c r="K94" s="9">
        <v>0</v>
      </c>
      <c r="L94" s="10">
        <v>530</v>
      </c>
    </row>
    <row r="95" spans="1:12" s="9" customFormat="1" ht="12.75">
      <c r="A95" s="6" t="s">
        <v>9</v>
      </c>
      <c r="B95" s="7" t="s">
        <v>93</v>
      </c>
      <c r="C95" s="24" t="s">
        <v>94</v>
      </c>
      <c r="D95" s="8">
        <v>0</v>
      </c>
      <c r="E95" s="9">
        <v>0</v>
      </c>
      <c r="F95" s="9">
        <v>0</v>
      </c>
      <c r="G95" s="8"/>
      <c r="J95" s="8">
        <v>629</v>
      </c>
      <c r="K95" s="9">
        <v>0</v>
      </c>
      <c r="L95" s="10">
        <v>0</v>
      </c>
    </row>
    <row r="96" spans="1:12" s="9" customFormat="1" ht="12.75">
      <c r="A96" s="6" t="s">
        <v>9</v>
      </c>
      <c r="B96" s="7" t="s">
        <v>95</v>
      </c>
      <c r="C96" s="24" t="s">
        <v>376</v>
      </c>
      <c r="D96" s="8"/>
      <c r="G96" s="8"/>
      <c r="I96" s="9">
        <v>-1148</v>
      </c>
      <c r="J96" s="8"/>
      <c r="L96" s="10">
        <v>-1256</v>
      </c>
    </row>
    <row r="97" spans="1:12" s="9" customFormat="1" ht="12.75">
      <c r="A97" s="6" t="s">
        <v>9</v>
      </c>
      <c r="B97" s="7" t="s">
        <v>96</v>
      </c>
      <c r="C97" s="24" t="s">
        <v>97</v>
      </c>
      <c r="D97" s="8">
        <v>1932</v>
      </c>
      <c r="E97" s="9">
        <v>0</v>
      </c>
      <c r="F97" s="9">
        <v>574</v>
      </c>
      <c r="G97" s="8">
        <v>18722</v>
      </c>
      <c r="H97" s="9">
        <v>0</v>
      </c>
      <c r="I97" s="9">
        <v>1441</v>
      </c>
      <c r="J97" s="8">
        <v>18039</v>
      </c>
      <c r="K97" s="9">
        <v>0</v>
      </c>
      <c r="L97" s="10">
        <v>1580</v>
      </c>
    </row>
    <row r="98" spans="1:12" s="9" customFormat="1" ht="12.75">
      <c r="A98" s="6" t="s">
        <v>9</v>
      </c>
      <c r="B98" s="7" t="s">
        <v>98</v>
      </c>
      <c r="C98" s="24" t="s">
        <v>99</v>
      </c>
      <c r="D98" s="8">
        <v>771</v>
      </c>
      <c r="E98" s="9">
        <v>0</v>
      </c>
      <c r="F98" s="9">
        <v>-225</v>
      </c>
      <c r="G98" s="8">
        <v>6312</v>
      </c>
      <c r="H98" s="9">
        <v>4</v>
      </c>
      <c r="I98" s="9">
        <v>2275</v>
      </c>
      <c r="J98" s="8">
        <v>6703</v>
      </c>
      <c r="K98" s="9">
        <v>6</v>
      </c>
      <c r="L98" s="10">
        <v>2381</v>
      </c>
    </row>
    <row r="99" spans="1:12" s="9" customFormat="1" ht="12.75">
      <c r="A99" s="6" t="s">
        <v>9</v>
      </c>
      <c r="B99" s="7" t="s">
        <v>100</v>
      </c>
      <c r="C99" s="24" t="s">
        <v>101</v>
      </c>
      <c r="D99" s="8">
        <v>1204</v>
      </c>
      <c r="E99" s="9">
        <v>0</v>
      </c>
      <c r="F99" s="9">
        <v>17</v>
      </c>
      <c r="G99" s="8">
        <v>9646</v>
      </c>
      <c r="H99" s="9">
        <v>3</v>
      </c>
      <c r="I99" s="9">
        <v>4809</v>
      </c>
      <c r="J99" s="8">
        <v>10815</v>
      </c>
      <c r="K99" s="9">
        <v>14</v>
      </c>
      <c r="L99" s="10">
        <v>6445</v>
      </c>
    </row>
    <row r="100" spans="1:12" s="9" customFormat="1" ht="12.75">
      <c r="A100" s="6" t="s">
        <v>9</v>
      </c>
      <c r="B100" s="7" t="s">
        <v>102</v>
      </c>
      <c r="C100" s="24" t="s">
        <v>103</v>
      </c>
      <c r="D100" s="8">
        <v>0</v>
      </c>
      <c r="E100" s="9">
        <v>0</v>
      </c>
      <c r="F100" s="9">
        <v>0</v>
      </c>
      <c r="G100" s="8">
        <v>0</v>
      </c>
      <c r="H100" s="9">
        <v>0</v>
      </c>
      <c r="I100" s="9">
        <v>20</v>
      </c>
      <c r="J100" s="8">
        <v>0</v>
      </c>
      <c r="K100" s="9">
        <v>0</v>
      </c>
      <c r="L100" s="10">
        <v>16</v>
      </c>
    </row>
    <row r="101" spans="1:12" s="9" customFormat="1" ht="12.75">
      <c r="A101" s="6" t="s">
        <v>9</v>
      </c>
      <c r="B101" s="7" t="s">
        <v>104</v>
      </c>
      <c r="C101" s="24" t="s">
        <v>105</v>
      </c>
      <c r="D101" s="8">
        <v>0</v>
      </c>
      <c r="E101" s="9">
        <v>0</v>
      </c>
      <c r="F101" s="9">
        <v>580</v>
      </c>
      <c r="G101" s="8">
        <v>0</v>
      </c>
      <c r="H101" s="9">
        <v>8</v>
      </c>
      <c r="I101" s="9">
        <v>726</v>
      </c>
      <c r="J101" s="8">
        <v>2</v>
      </c>
      <c r="K101" s="9">
        <v>0</v>
      </c>
      <c r="L101" s="10">
        <v>894</v>
      </c>
    </row>
    <row r="102" spans="1:12" s="9" customFormat="1" ht="12.75">
      <c r="A102" s="6" t="s">
        <v>9</v>
      </c>
      <c r="B102" s="7" t="s">
        <v>106</v>
      </c>
      <c r="C102" s="24" t="s">
        <v>107</v>
      </c>
      <c r="D102" s="8">
        <v>373</v>
      </c>
      <c r="E102" s="9">
        <v>0</v>
      </c>
      <c r="F102" s="9">
        <v>706</v>
      </c>
      <c r="G102" s="8">
        <v>2619</v>
      </c>
      <c r="H102" s="9">
        <v>0</v>
      </c>
      <c r="I102" s="9">
        <v>1641</v>
      </c>
      <c r="J102" s="8">
        <v>2737</v>
      </c>
      <c r="K102" s="9">
        <v>0</v>
      </c>
      <c r="L102" s="10">
        <v>1944</v>
      </c>
    </row>
    <row r="103" spans="1:12" s="9" customFormat="1" ht="12.75">
      <c r="A103" s="6" t="s">
        <v>9</v>
      </c>
      <c r="B103" s="7" t="s">
        <v>108</v>
      </c>
      <c r="C103" s="24" t="s">
        <v>109</v>
      </c>
      <c r="D103" s="8">
        <v>169</v>
      </c>
      <c r="E103" s="9">
        <v>0</v>
      </c>
      <c r="F103" s="9">
        <v>654</v>
      </c>
      <c r="G103" s="8">
        <v>3613</v>
      </c>
      <c r="H103" s="9">
        <v>0</v>
      </c>
      <c r="I103" s="9">
        <v>1751</v>
      </c>
      <c r="J103" s="8">
        <v>3875</v>
      </c>
      <c r="K103" s="9">
        <v>0</v>
      </c>
      <c r="L103" s="10">
        <v>1777</v>
      </c>
    </row>
    <row r="104" spans="1:12" s="9" customFormat="1" ht="12.75">
      <c r="A104" s="6" t="s">
        <v>9</v>
      </c>
      <c r="B104" s="7" t="s">
        <v>110</v>
      </c>
      <c r="C104" s="24" t="s">
        <v>111</v>
      </c>
      <c r="D104" s="8">
        <v>580</v>
      </c>
      <c r="E104" s="9">
        <v>0</v>
      </c>
      <c r="F104" s="9">
        <v>499</v>
      </c>
      <c r="G104" s="8">
        <v>1454</v>
      </c>
      <c r="H104" s="9">
        <v>0</v>
      </c>
      <c r="I104" s="9">
        <v>1011</v>
      </c>
      <c r="J104" s="8">
        <v>1341</v>
      </c>
      <c r="K104" s="9">
        <v>0</v>
      </c>
      <c r="L104" s="10">
        <v>743</v>
      </c>
    </row>
    <row r="105" spans="1:12" s="9" customFormat="1" ht="12.75">
      <c r="A105" s="6" t="s">
        <v>9</v>
      </c>
      <c r="B105" s="7" t="s">
        <v>112</v>
      </c>
      <c r="C105" s="24" t="s">
        <v>113</v>
      </c>
      <c r="D105" s="8">
        <v>0</v>
      </c>
      <c r="E105" s="9">
        <v>0</v>
      </c>
      <c r="F105" s="9">
        <v>239</v>
      </c>
      <c r="G105" s="8">
        <v>1074</v>
      </c>
      <c r="H105" s="9">
        <v>0</v>
      </c>
      <c r="I105" s="9">
        <v>620</v>
      </c>
      <c r="J105" s="8">
        <v>1351</v>
      </c>
      <c r="K105" s="9">
        <v>0</v>
      </c>
      <c r="L105" s="10">
        <v>534</v>
      </c>
    </row>
    <row r="106" spans="1:12" s="9" customFormat="1" ht="12.75">
      <c r="A106" s="6" t="s">
        <v>9</v>
      </c>
      <c r="B106" s="7" t="s">
        <v>114</v>
      </c>
      <c r="C106" s="24" t="s">
        <v>115</v>
      </c>
      <c r="D106" s="8">
        <v>20</v>
      </c>
      <c r="E106" s="9">
        <v>0</v>
      </c>
      <c r="F106" s="9">
        <v>200</v>
      </c>
      <c r="G106" s="8">
        <v>355</v>
      </c>
      <c r="H106" s="9">
        <v>0</v>
      </c>
      <c r="I106" s="9">
        <v>568</v>
      </c>
      <c r="J106" s="8">
        <v>604</v>
      </c>
      <c r="K106" s="9">
        <v>0</v>
      </c>
      <c r="L106" s="10">
        <v>401</v>
      </c>
    </row>
    <row r="107" spans="1:12" s="9" customFormat="1" ht="12.75">
      <c r="A107" s="6" t="s">
        <v>9</v>
      </c>
      <c r="B107" s="7" t="s">
        <v>116</v>
      </c>
      <c r="C107" s="24" t="s">
        <v>117</v>
      </c>
      <c r="D107" s="8">
        <v>0</v>
      </c>
      <c r="E107" s="9">
        <v>0</v>
      </c>
      <c r="F107" s="9">
        <v>0</v>
      </c>
      <c r="G107" s="8">
        <v>240</v>
      </c>
      <c r="H107" s="9">
        <v>0</v>
      </c>
      <c r="I107" s="9">
        <v>27</v>
      </c>
      <c r="J107" s="8">
        <v>2</v>
      </c>
      <c r="K107" s="9">
        <v>0</v>
      </c>
      <c r="L107" s="10">
        <v>2</v>
      </c>
    </row>
    <row r="108" spans="1:12" s="9" customFormat="1" ht="12.75">
      <c r="A108" s="6" t="s">
        <v>9</v>
      </c>
      <c r="B108" s="7" t="s">
        <v>118</v>
      </c>
      <c r="C108" s="24" t="s">
        <v>119</v>
      </c>
      <c r="D108" s="8">
        <v>86</v>
      </c>
      <c r="E108" s="9">
        <v>0</v>
      </c>
      <c r="F108" s="9">
        <v>0</v>
      </c>
      <c r="G108" s="8">
        <v>1740</v>
      </c>
      <c r="H108" s="9">
        <v>0</v>
      </c>
      <c r="I108" s="9">
        <v>37</v>
      </c>
      <c r="J108" s="8">
        <v>396</v>
      </c>
      <c r="K108" s="9">
        <v>0</v>
      </c>
      <c r="L108" s="10">
        <v>49</v>
      </c>
    </row>
    <row r="109" spans="1:12" s="9" customFormat="1" ht="12.75">
      <c r="A109" s="6" t="s">
        <v>9</v>
      </c>
      <c r="B109" s="7" t="s">
        <v>120</v>
      </c>
      <c r="C109" s="24" t="s">
        <v>121</v>
      </c>
      <c r="D109" s="8">
        <v>14</v>
      </c>
      <c r="E109" s="9">
        <v>0</v>
      </c>
      <c r="F109" s="9">
        <v>35</v>
      </c>
      <c r="G109" s="8">
        <v>952</v>
      </c>
      <c r="H109" s="9">
        <v>0</v>
      </c>
      <c r="I109" s="9">
        <v>857</v>
      </c>
      <c r="J109" s="8">
        <v>1163</v>
      </c>
      <c r="K109" s="9">
        <v>0</v>
      </c>
      <c r="L109" s="10">
        <v>1011</v>
      </c>
    </row>
    <row r="110" spans="1:12" s="9" customFormat="1" ht="12.75">
      <c r="A110" s="6" t="s">
        <v>9</v>
      </c>
      <c r="B110" s="7" t="s">
        <v>122</v>
      </c>
      <c r="C110" s="24" t="s">
        <v>123</v>
      </c>
      <c r="D110" s="8">
        <v>4</v>
      </c>
      <c r="E110" s="9">
        <v>0</v>
      </c>
      <c r="F110" s="9">
        <v>0</v>
      </c>
      <c r="G110" s="8"/>
      <c r="J110" s="8">
        <v>3</v>
      </c>
      <c r="K110" s="9">
        <v>0</v>
      </c>
      <c r="L110" s="10">
        <v>0</v>
      </c>
    </row>
    <row r="111" spans="1:12" s="9" customFormat="1" ht="12.75">
      <c r="A111" s="6" t="s">
        <v>9</v>
      </c>
      <c r="B111" s="7" t="s">
        <v>364</v>
      </c>
      <c r="C111" s="24" t="s">
        <v>365</v>
      </c>
      <c r="D111" s="8">
        <v>0</v>
      </c>
      <c r="E111" s="9">
        <v>0</v>
      </c>
      <c r="F111" s="9">
        <v>0</v>
      </c>
      <c r="G111" s="8"/>
      <c r="J111" s="8">
        <v>240</v>
      </c>
      <c r="K111" s="9">
        <v>0</v>
      </c>
      <c r="L111" s="10">
        <v>91</v>
      </c>
    </row>
    <row r="112" spans="1:12" s="9" customFormat="1" ht="12.75">
      <c r="A112" s="6" t="s">
        <v>9</v>
      </c>
      <c r="B112" s="7" t="s">
        <v>124</v>
      </c>
      <c r="C112" s="24" t="s">
        <v>125</v>
      </c>
      <c r="D112" s="8">
        <v>779</v>
      </c>
      <c r="E112" s="9">
        <v>0</v>
      </c>
      <c r="F112" s="9">
        <v>1054</v>
      </c>
      <c r="G112" s="8">
        <v>13870</v>
      </c>
      <c r="H112" s="9">
        <v>0</v>
      </c>
      <c r="I112" s="9">
        <v>4742</v>
      </c>
      <c r="J112" s="8">
        <v>13704</v>
      </c>
      <c r="K112" s="9">
        <v>0</v>
      </c>
      <c r="L112" s="10">
        <v>4411</v>
      </c>
    </row>
    <row r="113" spans="1:12" s="9" customFormat="1" ht="12.75">
      <c r="A113" s="6" t="s">
        <v>9</v>
      </c>
      <c r="B113" s="7" t="s">
        <v>126</v>
      </c>
      <c r="C113" s="24" t="s">
        <v>127</v>
      </c>
      <c r="D113" s="8">
        <v>82</v>
      </c>
      <c r="E113" s="9">
        <v>0</v>
      </c>
      <c r="F113" s="9">
        <v>769</v>
      </c>
      <c r="G113" s="8">
        <v>4171</v>
      </c>
      <c r="H113" s="9">
        <v>0</v>
      </c>
      <c r="I113" s="9">
        <v>4009</v>
      </c>
      <c r="J113" s="8">
        <v>3934</v>
      </c>
      <c r="K113" s="9">
        <v>0</v>
      </c>
      <c r="L113" s="10">
        <v>3792</v>
      </c>
    </row>
    <row r="114" spans="1:12" s="9" customFormat="1" ht="12.75">
      <c r="A114" s="6" t="s">
        <v>9</v>
      </c>
      <c r="B114" s="7" t="s">
        <v>128</v>
      </c>
      <c r="C114" s="24" t="s">
        <v>129</v>
      </c>
      <c r="D114" s="8">
        <v>0</v>
      </c>
      <c r="E114" s="9">
        <v>0</v>
      </c>
      <c r="F114" s="9">
        <v>0</v>
      </c>
      <c r="G114" s="8">
        <v>0</v>
      </c>
      <c r="H114" s="9">
        <v>0</v>
      </c>
      <c r="I114" s="9">
        <v>26</v>
      </c>
      <c r="J114" s="8">
        <v>4</v>
      </c>
      <c r="K114" s="9">
        <v>0</v>
      </c>
      <c r="L114" s="10">
        <v>146</v>
      </c>
    </row>
    <row r="115" spans="1:12" s="9" customFormat="1" ht="12.75">
      <c r="A115" s="6" t="s">
        <v>9</v>
      </c>
      <c r="B115" s="7" t="s">
        <v>130</v>
      </c>
      <c r="C115" s="24" t="s">
        <v>131</v>
      </c>
      <c r="D115" s="8">
        <v>1285</v>
      </c>
      <c r="E115" s="9">
        <v>0</v>
      </c>
      <c r="F115" s="9">
        <v>1805</v>
      </c>
      <c r="G115" s="8">
        <v>10404</v>
      </c>
      <c r="H115" s="9">
        <v>12</v>
      </c>
      <c r="I115" s="9">
        <v>7690</v>
      </c>
      <c r="J115" s="8">
        <v>10384</v>
      </c>
      <c r="K115" s="9">
        <v>4</v>
      </c>
      <c r="L115" s="10">
        <v>7556</v>
      </c>
    </row>
    <row r="116" spans="1:12" s="9" customFormat="1" ht="12.75">
      <c r="A116" s="6" t="s">
        <v>9</v>
      </c>
      <c r="B116" s="7" t="s">
        <v>132</v>
      </c>
      <c r="C116" s="24" t="s">
        <v>133</v>
      </c>
      <c r="D116" s="8">
        <v>28</v>
      </c>
      <c r="E116" s="9">
        <v>0</v>
      </c>
      <c r="F116" s="9">
        <v>66</v>
      </c>
      <c r="G116" s="8">
        <v>3088</v>
      </c>
      <c r="H116" s="9">
        <v>0</v>
      </c>
      <c r="I116" s="9">
        <v>319</v>
      </c>
      <c r="J116" s="8">
        <v>2195</v>
      </c>
      <c r="K116" s="9">
        <v>0</v>
      </c>
      <c r="L116" s="10">
        <v>306</v>
      </c>
    </row>
    <row r="117" spans="1:12" s="9" customFormat="1" ht="12.75">
      <c r="A117" s="6" t="s">
        <v>9</v>
      </c>
      <c r="B117" s="7" t="s">
        <v>134</v>
      </c>
      <c r="C117" s="24" t="s">
        <v>135</v>
      </c>
      <c r="D117" s="8">
        <v>0</v>
      </c>
      <c r="E117" s="9">
        <v>0</v>
      </c>
      <c r="F117" s="9">
        <v>0</v>
      </c>
      <c r="G117" s="8">
        <v>0</v>
      </c>
      <c r="H117" s="9">
        <v>0</v>
      </c>
      <c r="I117" s="9">
        <v>14</v>
      </c>
      <c r="J117" s="8">
        <v>0</v>
      </c>
      <c r="K117" s="9">
        <v>0</v>
      </c>
      <c r="L117" s="10">
        <v>14</v>
      </c>
    </row>
    <row r="118" spans="1:12" s="9" customFormat="1" ht="12.75">
      <c r="A118" s="6" t="s">
        <v>9</v>
      </c>
      <c r="B118" s="7" t="s">
        <v>136</v>
      </c>
      <c r="C118" s="24" t="s">
        <v>137</v>
      </c>
      <c r="D118" s="8">
        <v>143</v>
      </c>
      <c r="E118" s="9">
        <v>0</v>
      </c>
      <c r="F118" s="9">
        <v>357</v>
      </c>
      <c r="G118" s="8">
        <v>1940</v>
      </c>
      <c r="H118" s="9">
        <v>0</v>
      </c>
      <c r="I118" s="9">
        <v>1767</v>
      </c>
      <c r="J118" s="8">
        <v>1847</v>
      </c>
      <c r="K118" s="9">
        <v>0</v>
      </c>
      <c r="L118" s="10">
        <v>1957</v>
      </c>
    </row>
    <row r="119" spans="1:12" s="9" customFormat="1" ht="12.75">
      <c r="A119" s="6" t="s">
        <v>9</v>
      </c>
      <c r="B119" s="7" t="s">
        <v>138</v>
      </c>
      <c r="C119" s="24" t="s">
        <v>139</v>
      </c>
      <c r="D119" s="8">
        <v>425</v>
      </c>
      <c r="E119" s="9">
        <v>0</v>
      </c>
      <c r="F119" s="9">
        <v>836</v>
      </c>
      <c r="G119" s="8">
        <v>5664</v>
      </c>
      <c r="H119" s="9">
        <v>0</v>
      </c>
      <c r="I119" s="9">
        <v>3242</v>
      </c>
      <c r="J119" s="8">
        <v>5781</v>
      </c>
      <c r="K119" s="9">
        <v>0</v>
      </c>
      <c r="L119" s="10">
        <v>3188</v>
      </c>
    </row>
    <row r="120" spans="1:12" s="9" customFormat="1" ht="12.75">
      <c r="A120" s="6" t="s">
        <v>9</v>
      </c>
      <c r="B120" s="7" t="s">
        <v>140</v>
      </c>
      <c r="C120" s="24" t="s">
        <v>141</v>
      </c>
      <c r="D120" s="8">
        <v>0</v>
      </c>
      <c r="E120" s="9">
        <v>0</v>
      </c>
      <c r="F120" s="9">
        <v>93</v>
      </c>
      <c r="G120" s="8">
        <v>726</v>
      </c>
      <c r="H120" s="9">
        <v>0</v>
      </c>
      <c r="I120" s="9">
        <v>464</v>
      </c>
      <c r="J120" s="8">
        <v>913</v>
      </c>
      <c r="K120" s="9">
        <v>63</v>
      </c>
      <c r="L120" s="10">
        <v>497</v>
      </c>
    </row>
    <row r="121" spans="1:12" s="9" customFormat="1" ht="12.75">
      <c r="A121" s="6" t="s">
        <v>9</v>
      </c>
      <c r="B121" s="7" t="s">
        <v>142</v>
      </c>
      <c r="C121" s="24" t="s">
        <v>143</v>
      </c>
      <c r="D121" s="8">
        <v>1068</v>
      </c>
      <c r="E121" s="9">
        <v>0</v>
      </c>
      <c r="F121" s="9">
        <v>1217</v>
      </c>
      <c r="G121" s="8">
        <v>11167</v>
      </c>
      <c r="H121" s="9">
        <v>0</v>
      </c>
      <c r="I121" s="9">
        <v>2754</v>
      </c>
      <c r="J121" s="8">
        <v>12801</v>
      </c>
      <c r="K121" s="9">
        <v>0</v>
      </c>
      <c r="L121" s="10">
        <v>2368</v>
      </c>
    </row>
    <row r="122" spans="1:12" s="9" customFormat="1" ht="12.75">
      <c r="A122" s="6" t="s">
        <v>9</v>
      </c>
      <c r="B122" s="7" t="s">
        <v>144</v>
      </c>
      <c r="C122" s="24" t="s">
        <v>145</v>
      </c>
      <c r="D122" s="8">
        <v>248</v>
      </c>
      <c r="E122" s="9">
        <v>0</v>
      </c>
      <c r="F122" s="9">
        <v>122</v>
      </c>
      <c r="G122" s="8">
        <v>2897</v>
      </c>
      <c r="H122" s="9">
        <v>0</v>
      </c>
      <c r="I122" s="9">
        <v>1023</v>
      </c>
      <c r="J122" s="8">
        <v>3172</v>
      </c>
      <c r="K122" s="9">
        <v>0</v>
      </c>
      <c r="L122" s="10">
        <v>937</v>
      </c>
    </row>
    <row r="123" spans="1:12" s="9" customFormat="1" ht="12.75">
      <c r="A123" s="6" t="s">
        <v>9</v>
      </c>
      <c r="B123" s="7" t="s">
        <v>146</v>
      </c>
      <c r="C123" s="24" t="s">
        <v>147</v>
      </c>
      <c r="D123" s="8">
        <v>38</v>
      </c>
      <c r="E123" s="9">
        <v>0</v>
      </c>
      <c r="F123" s="9">
        <v>0</v>
      </c>
      <c r="G123" s="8">
        <v>160</v>
      </c>
      <c r="H123" s="9">
        <v>0</v>
      </c>
      <c r="I123" s="9">
        <v>0</v>
      </c>
      <c r="J123" s="8">
        <v>254</v>
      </c>
      <c r="K123" s="9">
        <v>0</v>
      </c>
      <c r="L123" s="10">
        <v>0</v>
      </c>
    </row>
    <row r="124" spans="1:12" s="9" customFormat="1" ht="12.75">
      <c r="A124" s="6" t="s">
        <v>9</v>
      </c>
      <c r="B124" s="7" t="s">
        <v>148</v>
      </c>
      <c r="C124" s="24" t="s">
        <v>149</v>
      </c>
      <c r="D124" s="8">
        <v>30</v>
      </c>
      <c r="E124" s="9">
        <v>0</v>
      </c>
      <c r="F124" s="9">
        <v>87</v>
      </c>
      <c r="G124" s="8">
        <v>5255</v>
      </c>
      <c r="H124" s="9">
        <v>0</v>
      </c>
      <c r="I124" s="9">
        <v>2034</v>
      </c>
      <c r="J124" s="8">
        <v>4819</v>
      </c>
      <c r="K124" s="9">
        <v>0</v>
      </c>
      <c r="L124" s="10">
        <v>1769</v>
      </c>
    </row>
    <row r="125" spans="1:12" s="9" customFormat="1" ht="12.75">
      <c r="A125" s="6" t="s">
        <v>9</v>
      </c>
      <c r="B125" s="7" t="s">
        <v>150</v>
      </c>
      <c r="C125" s="24" t="s">
        <v>151</v>
      </c>
      <c r="D125" s="8">
        <v>476</v>
      </c>
      <c r="E125" s="9">
        <v>0</v>
      </c>
      <c r="F125" s="9">
        <v>274</v>
      </c>
      <c r="G125" s="8">
        <v>8715</v>
      </c>
      <c r="H125" s="9">
        <v>0</v>
      </c>
      <c r="I125" s="9">
        <v>1298</v>
      </c>
      <c r="J125" s="8">
        <v>8596</v>
      </c>
      <c r="K125" s="9">
        <v>3</v>
      </c>
      <c r="L125" s="10">
        <v>1249</v>
      </c>
    </row>
    <row r="126" spans="1:12" s="9" customFormat="1" ht="12.75">
      <c r="A126" s="6" t="s">
        <v>9</v>
      </c>
      <c r="B126" s="7" t="s">
        <v>152</v>
      </c>
      <c r="C126" s="24" t="s">
        <v>153</v>
      </c>
      <c r="D126" s="8">
        <v>0</v>
      </c>
      <c r="E126" s="9">
        <v>0</v>
      </c>
      <c r="F126" s="9">
        <v>0</v>
      </c>
      <c r="G126" s="8">
        <v>1192</v>
      </c>
      <c r="H126" s="9">
        <v>2</v>
      </c>
      <c r="I126" s="9">
        <v>220</v>
      </c>
      <c r="J126" s="8">
        <v>1440</v>
      </c>
      <c r="K126" s="9">
        <v>4</v>
      </c>
      <c r="L126" s="10">
        <v>225</v>
      </c>
    </row>
    <row r="127" spans="1:12" s="9" customFormat="1" ht="12.75">
      <c r="A127" s="6" t="s">
        <v>9</v>
      </c>
      <c r="B127" s="7" t="s">
        <v>154</v>
      </c>
      <c r="C127" s="24" t="s">
        <v>155</v>
      </c>
      <c r="D127" s="8">
        <v>0</v>
      </c>
      <c r="E127" s="9">
        <v>0</v>
      </c>
      <c r="F127" s="9">
        <v>8</v>
      </c>
      <c r="G127" s="8">
        <v>220</v>
      </c>
      <c r="H127" s="9">
        <v>0</v>
      </c>
      <c r="I127" s="9">
        <v>177</v>
      </c>
      <c r="J127" s="8">
        <v>190</v>
      </c>
      <c r="K127" s="9">
        <v>0</v>
      </c>
      <c r="L127" s="10">
        <v>133</v>
      </c>
    </row>
    <row r="128" spans="1:12" s="9" customFormat="1" ht="12.75">
      <c r="A128" s="6" t="s">
        <v>9</v>
      </c>
      <c r="B128" s="7" t="s">
        <v>156</v>
      </c>
      <c r="C128" s="24" t="s">
        <v>157</v>
      </c>
      <c r="D128" s="8">
        <v>5</v>
      </c>
      <c r="E128" s="9">
        <v>0</v>
      </c>
      <c r="F128" s="9">
        <v>16</v>
      </c>
      <c r="G128" s="8">
        <v>808</v>
      </c>
      <c r="H128" s="9">
        <v>0</v>
      </c>
      <c r="I128" s="9">
        <v>315</v>
      </c>
      <c r="J128" s="8">
        <v>870</v>
      </c>
      <c r="K128" s="9">
        <v>0</v>
      </c>
      <c r="L128" s="10">
        <v>217</v>
      </c>
    </row>
    <row r="129" spans="1:12" s="9" customFormat="1" ht="12.75">
      <c r="A129" s="6" t="s">
        <v>9</v>
      </c>
      <c r="B129" s="7" t="s">
        <v>158</v>
      </c>
      <c r="C129" s="24" t="s">
        <v>159</v>
      </c>
      <c r="D129" s="8">
        <v>283</v>
      </c>
      <c r="E129" s="9">
        <v>0</v>
      </c>
      <c r="F129" s="9">
        <v>1033</v>
      </c>
      <c r="G129" s="8">
        <v>9630</v>
      </c>
      <c r="H129" s="9">
        <v>0</v>
      </c>
      <c r="I129" s="9">
        <v>3001</v>
      </c>
      <c r="J129" s="8">
        <v>9442</v>
      </c>
      <c r="K129" s="9">
        <v>0</v>
      </c>
      <c r="L129" s="10">
        <v>3027</v>
      </c>
    </row>
    <row r="130" spans="1:12" s="9" customFormat="1" ht="12.75">
      <c r="A130" s="6" t="s">
        <v>9</v>
      </c>
      <c r="B130" s="7" t="s">
        <v>160</v>
      </c>
      <c r="C130" s="24" t="s">
        <v>161</v>
      </c>
      <c r="D130" s="8">
        <v>236</v>
      </c>
      <c r="E130" s="9">
        <v>0</v>
      </c>
      <c r="F130" s="9">
        <v>54</v>
      </c>
      <c r="G130" s="8">
        <v>2321</v>
      </c>
      <c r="H130" s="9">
        <v>0</v>
      </c>
      <c r="I130" s="9">
        <v>636</v>
      </c>
      <c r="J130" s="8">
        <v>2106</v>
      </c>
      <c r="K130" s="9">
        <v>0</v>
      </c>
      <c r="L130" s="10">
        <v>634</v>
      </c>
    </row>
    <row r="131" spans="1:12" s="9" customFormat="1" ht="12.75">
      <c r="A131" s="6" t="s">
        <v>9</v>
      </c>
      <c r="B131" s="7" t="s">
        <v>162</v>
      </c>
      <c r="C131" s="24" t="s">
        <v>163</v>
      </c>
      <c r="D131" s="8">
        <v>57</v>
      </c>
      <c r="E131" s="9">
        <v>0</v>
      </c>
      <c r="F131" s="9">
        <v>59</v>
      </c>
      <c r="G131" s="8">
        <v>1483</v>
      </c>
      <c r="H131" s="9">
        <v>6</v>
      </c>
      <c r="I131" s="9">
        <v>627</v>
      </c>
      <c r="J131" s="8">
        <v>1015</v>
      </c>
      <c r="K131" s="9">
        <v>4</v>
      </c>
      <c r="L131" s="10">
        <v>614</v>
      </c>
    </row>
    <row r="132" spans="1:12" s="9" customFormat="1" ht="12.75">
      <c r="A132" s="6" t="s">
        <v>9</v>
      </c>
      <c r="B132" s="7" t="s">
        <v>164</v>
      </c>
      <c r="C132" s="24" t="s">
        <v>165</v>
      </c>
      <c r="D132" s="8">
        <v>0</v>
      </c>
      <c r="E132" s="9">
        <v>0</v>
      </c>
      <c r="F132" s="9">
        <v>0</v>
      </c>
      <c r="G132" s="8">
        <v>3</v>
      </c>
      <c r="H132" s="9">
        <v>0</v>
      </c>
      <c r="I132" s="9">
        <v>0</v>
      </c>
      <c r="J132" s="8">
        <v>0</v>
      </c>
      <c r="K132" s="9">
        <v>0</v>
      </c>
      <c r="L132" s="10">
        <v>4</v>
      </c>
    </row>
    <row r="133" spans="1:12" s="9" customFormat="1" ht="12.75">
      <c r="A133" s="6" t="s">
        <v>9</v>
      </c>
      <c r="B133" s="7" t="s">
        <v>166</v>
      </c>
      <c r="C133" s="24" t="s">
        <v>19</v>
      </c>
      <c r="D133" s="8">
        <v>0</v>
      </c>
      <c r="E133" s="9">
        <v>0</v>
      </c>
      <c r="F133" s="9">
        <v>0</v>
      </c>
      <c r="G133" s="8"/>
      <c r="J133" s="8">
        <v>33</v>
      </c>
      <c r="K133" s="9">
        <v>0</v>
      </c>
      <c r="L133" s="10">
        <v>0</v>
      </c>
    </row>
    <row r="134" spans="1:12" s="9" customFormat="1" ht="12.75">
      <c r="A134" s="6" t="s">
        <v>9</v>
      </c>
      <c r="B134" s="7" t="s">
        <v>167</v>
      </c>
      <c r="C134" s="24" t="s">
        <v>168</v>
      </c>
      <c r="D134" s="8">
        <v>0</v>
      </c>
      <c r="E134" s="9">
        <v>0</v>
      </c>
      <c r="F134" s="9">
        <v>0</v>
      </c>
      <c r="G134" s="8">
        <v>20</v>
      </c>
      <c r="H134" s="9">
        <v>0</v>
      </c>
      <c r="I134" s="9">
        <v>92</v>
      </c>
      <c r="J134" s="8">
        <v>22</v>
      </c>
      <c r="K134" s="9">
        <v>0</v>
      </c>
      <c r="L134" s="10">
        <v>0</v>
      </c>
    </row>
    <row r="135" spans="1:12" s="9" customFormat="1" ht="12.75">
      <c r="A135" s="6" t="s">
        <v>9</v>
      </c>
      <c r="B135" s="7" t="s">
        <v>169</v>
      </c>
      <c r="C135" s="24" t="s">
        <v>170</v>
      </c>
      <c r="D135" s="8">
        <v>95</v>
      </c>
      <c r="E135" s="9">
        <v>0</v>
      </c>
      <c r="F135" s="9">
        <v>59</v>
      </c>
      <c r="G135" s="8">
        <v>3497</v>
      </c>
      <c r="H135" s="9">
        <v>0</v>
      </c>
      <c r="I135" s="9">
        <v>245</v>
      </c>
      <c r="J135" s="8">
        <v>3871</v>
      </c>
      <c r="K135" s="9">
        <v>0</v>
      </c>
      <c r="L135" s="10">
        <v>290</v>
      </c>
    </row>
    <row r="136" spans="1:12" s="9" customFormat="1" ht="12.75">
      <c r="A136" s="6" t="s">
        <v>9</v>
      </c>
      <c r="B136" s="7" t="s">
        <v>171</v>
      </c>
      <c r="C136" s="24" t="s">
        <v>172</v>
      </c>
      <c r="D136" s="8">
        <v>14</v>
      </c>
      <c r="E136" s="9">
        <v>0</v>
      </c>
      <c r="F136" s="9">
        <v>68</v>
      </c>
      <c r="G136" s="8">
        <v>2002</v>
      </c>
      <c r="H136" s="9">
        <v>0</v>
      </c>
      <c r="I136" s="9">
        <v>266</v>
      </c>
      <c r="J136" s="8">
        <v>1937</v>
      </c>
      <c r="K136" s="9">
        <v>8</v>
      </c>
      <c r="L136" s="10">
        <v>224</v>
      </c>
    </row>
    <row r="137" spans="1:12" s="9" customFormat="1" ht="12.75">
      <c r="A137" s="6" t="s">
        <v>9</v>
      </c>
      <c r="B137" s="7" t="s">
        <v>173</v>
      </c>
      <c r="C137" s="24" t="s">
        <v>174</v>
      </c>
      <c r="D137" s="8">
        <v>138</v>
      </c>
      <c r="E137" s="9">
        <v>0</v>
      </c>
      <c r="F137" s="9">
        <v>50</v>
      </c>
      <c r="G137" s="8">
        <v>975</v>
      </c>
      <c r="H137" s="9">
        <v>0</v>
      </c>
      <c r="I137" s="9">
        <v>346</v>
      </c>
      <c r="J137" s="8">
        <v>1032</v>
      </c>
      <c r="K137" s="9">
        <v>0</v>
      </c>
      <c r="L137" s="10">
        <v>442</v>
      </c>
    </row>
    <row r="138" spans="1:12" s="9" customFormat="1" ht="12.75">
      <c r="A138" s="6" t="s">
        <v>9</v>
      </c>
      <c r="B138" s="7" t="s">
        <v>175</v>
      </c>
      <c r="C138" s="24" t="s">
        <v>23</v>
      </c>
      <c r="D138" s="8">
        <v>0</v>
      </c>
      <c r="E138" s="9">
        <v>402</v>
      </c>
      <c r="F138" s="9">
        <v>40</v>
      </c>
      <c r="G138" s="8">
        <v>148</v>
      </c>
      <c r="H138" s="9">
        <v>8557</v>
      </c>
      <c r="I138" s="9">
        <v>593</v>
      </c>
      <c r="J138" s="8">
        <v>70</v>
      </c>
      <c r="K138" s="9">
        <v>7880</v>
      </c>
      <c r="L138" s="10">
        <v>593</v>
      </c>
    </row>
    <row r="139" spans="1:12" s="9" customFormat="1" ht="12.75">
      <c r="A139" s="6" t="s">
        <v>9</v>
      </c>
      <c r="B139" s="7" t="s">
        <v>176</v>
      </c>
      <c r="C139" s="24" t="s">
        <v>177</v>
      </c>
      <c r="D139" s="8">
        <v>358</v>
      </c>
      <c r="E139" s="9">
        <v>0</v>
      </c>
      <c r="F139" s="9">
        <v>6</v>
      </c>
      <c r="G139" s="8">
        <v>902</v>
      </c>
      <c r="H139" s="9">
        <v>0</v>
      </c>
      <c r="I139" s="9">
        <v>25</v>
      </c>
      <c r="J139" s="8">
        <v>399</v>
      </c>
      <c r="K139" s="9">
        <v>0</v>
      </c>
      <c r="L139" s="10">
        <v>18</v>
      </c>
    </row>
    <row r="140" spans="1:12" s="9" customFormat="1" ht="12.75">
      <c r="A140" s="6" t="s">
        <v>9</v>
      </c>
      <c r="B140" s="7" t="s">
        <v>178</v>
      </c>
      <c r="C140" s="24" t="s">
        <v>179</v>
      </c>
      <c r="D140" s="8">
        <v>220</v>
      </c>
      <c r="E140" s="9">
        <v>16</v>
      </c>
      <c r="F140" s="9">
        <v>323</v>
      </c>
      <c r="G140" s="8">
        <v>2510</v>
      </c>
      <c r="H140" s="9">
        <v>18</v>
      </c>
      <c r="I140" s="9">
        <v>795</v>
      </c>
      <c r="J140" s="8">
        <v>2932</v>
      </c>
      <c r="K140" s="9">
        <v>7</v>
      </c>
      <c r="L140" s="10">
        <v>776</v>
      </c>
    </row>
    <row r="141" spans="1:12" s="9" customFormat="1" ht="12.75">
      <c r="A141" s="6" t="s">
        <v>9</v>
      </c>
      <c r="B141" s="7" t="s">
        <v>180</v>
      </c>
      <c r="C141" s="24" t="s">
        <v>181</v>
      </c>
      <c r="D141" s="8">
        <v>0</v>
      </c>
      <c r="E141" s="9">
        <v>0</v>
      </c>
      <c r="F141" s="9">
        <v>4</v>
      </c>
      <c r="G141" s="8">
        <v>175</v>
      </c>
      <c r="H141" s="9">
        <v>0</v>
      </c>
      <c r="I141" s="9">
        <v>8</v>
      </c>
      <c r="J141" s="8">
        <v>336</v>
      </c>
      <c r="K141" s="9">
        <v>0</v>
      </c>
      <c r="L141" s="10">
        <v>50</v>
      </c>
    </row>
    <row r="142" spans="1:12" s="9" customFormat="1" ht="12.75">
      <c r="A142" s="6" t="s">
        <v>9</v>
      </c>
      <c r="B142" s="7" t="s">
        <v>182</v>
      </c>
      <c r="C142" s="24" t="s">
        <v>183</v>
      </c>
      <c r="D142" s="8">
        <v>120</v>
      </c>
      <c r="E142" s="9">
        <v>0</v>
      </c>
      <c r="F142" s="9">
        <v>3</v>
      </c>
      <c r="G142" s="8">
        <v>290</v>
      </c>
      <c r="H142" s="9">
        <v>0</v>
      </c>
      <c r="I142" s="9">
        <v>0</v>
      </c>
      <c r="J142" s="8">
        <v>168</v>
      </c>
      <c r="K142" s="9">
        <v>0</v>
      </c>
      <c r="L142" s="10">
        <v>0</v>
      </c>
    </row>
    <row r="143" spans="1:12" s="9" customFormat="1" ht="12.75">
      <c r="A143" s="6" t="s">
        <v>9</v>
      </c>
      <c r="B143" s="7" t="s">
        <v>184</v>
      </c>
      <c r="C143" s="24" t="s">
        <v>185</v>
      </c>
      <c r="D143" s="8">
        <v>377</v>
      </c>
      <c r="E143" s="9">
        <v>0</v>
      </c>
      <c r="F143" s="9">
        <v>140</v>
      </c>
      <c r="G143" s="8">
        <v>5907</v>
      </c>
      <c r="H143" s="9">
        <v>0</v>
      </c>
      <c r="I143" s="9">
        <v>874</v>
      </c>
      <c r="J143" s="8">
        <v>4679</v>
      </c>
      <c r="K143" s="9">
        <v>0</v>
      </c>
      <c r="L143" s="10">
        <v>855</v>
      </c>
    </row>
    <row r="144" spans="1:12" s="9" customFormat="1" ht="12.75">
      <c r="A144" s="6" t="s">
        <v>9</v>
      </c>
      <c r="B144" s="7" t="s">
        <v>186</v>
      </c>
      <c r="C144" s="24" t="s">
        <v>187</v>
      </c>
      <c r="D144" s="8">
        <v>259</v>
      </c>
      <c r="E144" s="9">
        <v>0</v>
      </c>
      <c r="F144" s="9">
        <v>59</v>
      </c>
      <c r="G144" s="8">
        <v>4388</v>
      </c>
      <c r="H144" s="9">
        <v>0</v>
      </c>
      <c r="I144" s="9">
        <v>482</v>
      </c>
      <c r="J144" s="8">
        <v>3631</v>
      </c>
      <c r="K144" s="9">
        <v>0</v>
      </c>
      <c r="L144" s="10">
        <v>333</v>
      </c>
    </row>
    <row r="145" spans="1:12" s="9" customFormat="1" ht="12.75">
      <c r="A145" s="6" t="s">
        <v>9</v>
      </c>
      <c r="B145" s="7" t="s">
        <v>188</v>
      </c>
      <c r="C145" s="24" t="s">
        <v>189</v>
      </c>
      <c r="D145" s="8">
        <v>162</v>
      </c>
      <c r="E145" s="9">
        <v>0</v>
      </c>
      <c r="F145" s="9">
        <v>89</v>
      </c>
      <c r="G145" s="8">
        <v>3185</v>
      </c>
      <c r="H145" s="9">
        <v>0</v>
      </c>
      <c r="I145" s="9">
        <v>211</v>
      </c>
      <c r="J145" s="8">
        <v>2794</v>
      </c>
      <c r="K145" s="9">
        <v>0</v>
      </c>
      <c r="L145" s="10">
        <v>235</v>
      </c>
    </row>
    <row r="146" spans="1:12" s="9" customFormat="1" ht="12.75">
      <c r="A146" s="6" t="s">
        <v>9</v>
      </c>
      <c r="B146" s="7" t="s">
        <v>190</v>
      </c>
      <c r="C146" s="24" t="s">
        <v>191</v>
      </c>
      <c r="D146" s="8">
        <v>0</v>
      </c>
      <c r="E146" s="9">
        <v>0</v>
      </c>
      <c r="F146" s="9">
        <v>0</v>
      </c>
      <c r="G146" s="8">
        <v>116</v>
      </c>
      <c r="H146" s="9">
        <v>0</v>
      </c>
      <c r="I146" s="9">
        <v>32</v>
      </c>
      <c r="J146" s="8">
        <v>114</v>
      </c>
      <c r="K146" s="9">
        <v>0</v>
      </c>
      <c r="L146" s="10">
        <v>16</v>
      </c>
    </row>
    <row r="147" spans="1:12" s="9" customFormat="1" ht="12.75">
      <c r="A147" s="6" t="s">
        <v>9</v>
      </c>
      <c r="B147" s="7" t="s">
        <v>192</v>
      </c>
      <c r="C147" s="24" t="s">
        <v>193</v>
      </c>
      <c r="D147" s="8">
        <v>2</v>
      </c>
      <c r="E147" s="9">
        <v>0</v>
      </c>
      <c r="F147" s="9">
        <v>94</v>
      </c>
      <c r="G147" s="8">
        <v>1720</v>
      </c>
      <c r="H147" s="9">
        <v>0</v>
      </c>
      <c r="I147" s="9">
        <v>401</v>
      </c>
      <c r="J147" s="8">
        <v>2149</v>
      </c>
      <c r="K147" s="9">
        <v>0</v>
      </c>
      <c r="L147" s="10">
        <v>338</v>
      </c>
    </row>
    <row r="148" spans="1:12" s="9" customFormat="1" ht="12.75">
      <c r="A148" s="6" t="s">
        <v>9</v>
      </c>
      <c r="B148" s="7" t="s">
        <v>194</v>
      </c>
      <c r="C148" s="24" t="s">
        <v>195</v>
      </c>
      <c r="D148" s="8">
        <v>44</v>
      </c>
      <c r="E148" s="9">
        <v>0</v>
      </c>
      <c r="F148" s="9">
        <v>150</v>
      </c>
      <c r="G148" s="8">
        <v>3362</v>
      </c>
      <c r="H148" s="9">
        <v>0</v>
      </c>
      <c r="I148" s="9">
        <v>411</v>
      </c>
      <c r="J148" s="8">
        <v>3655</v>
      </c>
      <c r="K148" s="9">
        <v>0</v>
      </c>
      <c r="L148" s="10">
        <v>439</v>
      </c>
    </row>
    <row r="149" spans="1:12" s="9" customFormat="1" ht="12.75">
      <c r="A149" s="6" t="s">
        <v>9</v>
      </c>
      <c r="B149" s="7" t="s">
        <v>377</v>
      </c>
      <c r="C149" s="24" t="s">
        <v>378</v>
      </c>
      <c r="D149" s="8">
        <v>0</v>
      </c>
      <c r="E149" s="9">
        <v>0</v>
      </c>
      <c r="F149" s="9">
        <v>0</v>
      </c>
      <c r="G149" s="8">
        <v>117</v>
      </c>
      <c r="H149" s="9">
        <v>0</v>
      </c>
      <c r="I149" s="9">
        <v>12</v>
      </c>
      <c r="J149" s="8">
        <v>303</v>
      </c>
      <c r="K149" s="9">
        <v>0</v>
      </c>
      <c r="L149" s="10">
        <v>20</v>
      </c>
    </row>
    <row r="150" spans="1:12" s="9" customFormat="1" ht="12.75">
      <c r="A150" s="6" t="s">
        <v>9</v>
      </c>
      <c r="B150" s="7" t="s">
        <v>196</v>
      </c>
      <c r="C150" s="24" t="s">
        <v>197</v>
      </c>
      <c r="D150" s="8">
        <v>5</v>
      </c>
      <c r="E150" s="9">
        <v>0</v>
      </c>
      <c r="F150" s="9">
        <v>0</v>
      </c>
      <c r="G150" s="8"/>
      <c r="J150" s="8"/>
      <c r="L150" s="10"/>
    </row>
    <row r="151" spans="1:12" s="9" customFormat="1" ht="12.75">
      <c r="A151" s="6" t="s">
        <v>9</v>
      </c>
      <c r="B151" s="7" t="s">
        <v>198</v>
      </c>
      <c r="C151" s="24" t="s">
        <v>199</v>
      </c>
      <c r="D151" s="8">
        <v>525</v>
      </c>
      <c r="E151" s="9">
        <v>0</v>
      </c>
      <c r="F151" s="9">
        <v>9</v>
      </c>
      <c r="G151" s="8">
        <v>4513</v>
      </c>
      <c r="H151" s="9">
        <v>0</v>
      </c>
      <c r="I151" s="9">
        <v>208</v>
      </c>
      <c r="J151" s="8">
        <v>4958</v>
      </c>
      <c r="K151" s="9">
        <v>0</v>
      </c>
      <c r="L151" s="10">
        <v>155</v>
      </c>
    </row>
    <row r="152" spans="1:12" s="9" customFormat="1" ht="12.75">
      <c r="A152" s="6" t="s">
        <v>9</v>
      </c>
      <c r="B152" s="7" t="s">
        <v>200</v>
      </c>
      <c r="C152" s="24" t="s">
        <v>201</v>
      </c>
      <c r="D152" s="8">
        <v>3</v>
      </c>
      <c r="E152" s="9">
        <v>0</v>
      </c>
      <c r="F152" s="9">
        <v>10</v>
      </c>
      <c r="G152" s="8">
        <v>1213</v>
      </c>
      <c r="H152" s="9">
        <v>0</v>
      </c>
      <c r="I152" s="9">
        <v>175</v>
      </c>
      <c r="J152" s="8">
        <v>1140</v>
      </c>
      <c r="K152" s="9">
        <v>0</v>
      </c>
      <c r="L152" s="10">
        <v>178</v>
      </c>
    </row>
    <row r="153" spans="1:12" s="9" customFormat="1" ht="12.75">
      <c r="A153" s="6" t="s">
        <v>9</v>
      </c>
      <c r="B153" s="7" t="s">
        <v>202</v>
      </c>
      <c r="C153" s="24" t="s">
        <v>203</v>
      </c>
      <c r="D153" s="8">
        <v>1223</v>
      </c>
      <c r="E153" s="9">
        <v>0</v>
      </c>
      <c r="F153" s="9">
        <v>204</v>
      </c>
      <c r="G153" s="8">
        <v>28330</v>
      </c>
      <c r="H153" s="9">
        <v>4</v>
      </c>
      <c r="I153" s="9">
        <v>1586</v>
      </c>
      <c r="J153" s="8">
        <v>26260</v>
      </c>
      <c r="K153" s="9">
        <v>3</v>
      </c>
      <c r="L153" s="10">
        <v>1441</v>
      </c>
    </row>
    <row r="154" spans="1:12" s="9" customFormat="1" ht="12.75">
      <c r="A154" s="6" t="s">
        <v>9</v>
      </c>
      <c r="B154" s="7" t="s">
        <v>204</v>
      </c>
      <c r="C154" s="24" t="s">
        <v>205</v>
      </c>
      <c r="D154" s="8">
        <v>12</v>
      </c>
      <c r="E154" s="9">
        <v>0</v>
      </c>
      <c r="F154" s="9">
        <v>409</v>
      </c>
      <c r="G154" s="8">
        <v>369</v>
      </c>
      <c r="H154" s="9">
        <v>0</v>
      </c>
      <c r="I154" s="9">
        <v>1821</v>
      </c>
      <c r="J154" s="8">
        <v>264</v>
      </c>
      <c r="K154" s="9">
        <v>0</v>
      </c>
      <c r="L154" s="10">
        <v>1519</v>
      </c>
    </row>
    <row r="155" spans="1:12" s="9" customFormat="1" ht="12.75">
      <c r="A155" s="6" t="s">
        <v>9</v>
      </c>
      <c r="B155" s="7" t="s">
        <v>206</v>
      </c>
      <c r="C155" s="24" t="s">
        <v>207</v>
      </c>
      <c r="D155" s="8">
        <v>4</v>
      </c>
      <c r="E155" s="9">
        <v>0</v>
      </c>
      <c r="F155" s="9">
        <v>34</v>
      </c>
      <c r="G155" s="8">
        <v>4218</v>
      </c>
      <c r="H155" s="9">
        <v>0</v>
      </c>
      <c r="I155" s="9">
        <v>325</v>
      </c>
      <c r="J155" s="8">
        <v>3954</v>
      </c>
      <c r="K155" s="9">
        <v>0</v>
      </c>
      <c r="L155" s="10">
        <v>340</v>
      </c>
    </row>
    <row r="156" spans="1:12" s="9" customFormat="1" ht="12.75">
      <c r="A156" s="6" t="s">
        <v>9</v>
      </c>
      <c r="B156" s="7" t="s">
        <v>208</v>
      </c>
      <c r="C156" s="24" t="s">
        <v>209</v>
      </c>
      <c r="D156" s="8">
        <v>18</v>
      </c>
      <c r="E156" s="9">
        <v>8</v>
      </c>
      <c r="F156" s="9">
        <v>96</v>
      </c>
      <c r="G156" s="8">
        <v>2057</v>
      </c>
      <c r="H156" s="9">
        <v>0</v>
      </c>
      <c r="I156" s="9">
        <v>460</v>
      </c>
      <c r="J156" s="8">
        <v>2514</v>
      </c>
      <c r="K156" s="9">
        <v>0</v>
      </c>
      <c r="L156" s="10">
        <v>422</v>
      </c>
    </row>
    <row r="157" spans="1:12" s="9" customFormat="1" ht="12.75">
      <c r="A157" s="6" t="s">
        <v>9</v>
      </c>
      <c r="B157" s="7" t="s">
        <v>210</v>
      </c>
      <c r="C157" s="24" t="s">
        <v>211</v>
      </c>
      <c r="D157" s="8">
        <v>172</v>
      </c>
      <c r="E157" s="9">
        <v>0</v>
      </c>
      <c r="F157" s="9">
        <v>206</v>
      </c>
      <c r="G157" s="8">
        <v>3710</v>
      </c>
      <c r="H157" s="9">
        <v>0</v>
      </c>
      <c r="I157" s="9">
        <v>389</v>
      </c>
      <c r="J157" s="8">
        <v>3522</v>
      </c>
      <c r="K157" s="9">
        <v>4</v>
      </c>
      <c r="L157" s="10">
        <v>468</v>
      </c>
    </row>
    <row r="158" spans="1:12" s="9" customFormat="1" ht="12.75">
      <c r="A158" s="6" t="s">
        <v>9</v>
      </c>
      <c r="B158" s="7" t="s">
        <v>212</v>
      </c>
      <c r="C158" s="24" t="s">
        <v>213</v>
      </c>
      <c r="D158" s="8">
        <v>182</v>
      </c>
      <c r="E158" s="9">
        <v>0</v>
      </c>
      <c r="F158" s="9">
        <v>43</v>
      </c>
      <c r="G158" s="8">
        <v>4283</v>
      </c>
      <c r="H158" s="9">
        <v>0</v>
      </c>
      <c r="I158" s="9">
        <v>499</v>
      </c>
      <c r="J158" s="8">
        <v>4020</v>
      </c>
      <c r="K158" s="9">
        <v>0</v>
      </c>
      <c r="L158" s="10">
        <v>492</v>
      </c>
    </row>
    <row r="159" spans="1:12" s="9" customFormat="1" ht="12.75">
      <c r="A159" s="6" t="s">
        <v>9</v>
      </c>
      <c r="B159" s="7" t="s">
        <v>214</v>
      </c>
      <c r="C159" s="24" t="s">
        <v>215</v>
      </c>
      <c r="D159" s="8">
        <v>296</v>
      </c>
      <c r="E159" s="9">
        <v>0</v>
      </c>
      <c r="F159" s="9">
        <v>9</v>
      </c>
      <c r="G159" s="8">
        <v>5788</v>
      </c>
      <c r="H159" s="9">
        <v>0</v>
      </c>
      <c r="I159" s="9">
        <v>263</v>
      </c>
      <c r="J159" s="8">
        <v>4722</v>
      </c>
      <c r="K159" s="9">
        <v>0</v>
      </c>
      <c r="L159" s="10">
        <v>224</v>
      </c>
    </row>
    <row r="160" spans="1:12" s="9" customFormat="1" ht="12.75">
      <c r="A160" s="6" t="s">
        <v>9</v>
      </c>
      <c r="B160" s="7" t="s">
        <v>218</v>
      </c>
      <c r="C160" s="24" t="s">
        <v>219</v>
      </c>
      <c r="D160" s="8">
        <v>4</v>
      </c>
      <c r="E160" s="9">
        <v>0</v>
      </c>
      <c r="F160" s="9">
        <v>0</v>
      </c>
      <c r="G160" s="8">
        <v>381</v>
      </c>
      <c r="H160" s="9">
        <v>0</v>
      </c>
      <c r="I160" s="9">
        <v>16</v>
      </c>
      <c r="J160" s="8">
        <v>382</v>
      </c>
      <c r="K160" s="9">
        <v>0</v>
      </c>
      <c r="L160" s="10">
        <v>18</v>
      </c>
    </row>
    <row r="161" spans="1:12" s="9" customFormat="1" ht="12.75">
      <c r="A161" s="6" t="s">
        <v>9</v>
      </c>
      <c r="B161" s="7" t="s">
        <v>220</v>
      </c>
      <c r="C161" s="24" t="s">
        <v>221</v>
      </c>
      <c r="D161" s="8">
        <v>194</v>
      </c>
      <c r="E161" s="9">
        <v>0</v>
      </c>
      <c r="F161" s="9">
        <v>155</v>
      </c>
      <c r="G161" s="8">
        <v>2448</v>
      </c>
      <c r="H161" s="9">
        <v>4</v>
      </c>
      <c r="I161" s="9">
        <v>502</v>
      </c>
      <c r="J161" s="8">
        <v>2260</v>
      </c>
      <c r="K161" s="9">
        <v>0</v>
      </c>
      <c r="L161" s="10">
        <v>485</v>
      </c>
    </row>
    <row r="162" spans="1:12" s="9" customFormat="1" ht="12.75">
      <c r="A162" s="6" t="s">
        <v>9</v>
      </c>
      <c r="B162" s="7" t="s">
        <v>222</v>
      </c>
      <c r="C162" s="24" t="s">
        <v>223</v>
      </c>
      <c r="D162" s="8">
        <v>820</v>
      </c>
      <c r="E162" s="9">
        <v>0</v>
      </c>
      <c r="F162" s="9">
        <v>255</v>
      </c>
      <c r="G162" s="8">
        <v>12821</v>
      </c>
      <c r="H162" s="9">
        <v>6</v>
      </c>
      <c r="I162" s="9">
        <v>1464</v>
      </c>
      <c r="J162" s="8">
        <v>12665</v>
      </c>
      <c r="K162" s="9">
        <v>0</v>
      </c>
      <c r="L162" s="10">
        <v>1200</v>
      </c>
    </row>
    <row r="163" spans="1:12" s="9" customFormat="1" ht="12.75">
      <c r="A163" s="6" t="s">
        <v>9</v>
      </c>
      <c r="B163" s="7" t="s">
        <v>224</v>
      </c>
      <c r="C163" s="24" t="s">
        <v>225</v>
      </c>
      <c r="D163" s="8">
        <v>17</v>
      </c>
      <c r="E163" s="9">
        <v>0</v>
      </c>
      <c r="F163" s="9">
        <v>82</v>
      </c>
      <c r="G163" s="8">
        <v>2348</v>
      </c>
      <c r="H163" s="9">
        <v>0</v>
      </c>
      <c r="I163" s="9">
        <v>805</v>
      </c>
      <c r="J163" s="8">
        <v>1608</v>
      </c>
      <c r="K163" s="9">
        <v>0</v>
      </c>
      <c r="L163" s="10">
        <v>671</v>
      </c>
    </row>
    <row r="164" spans="1:12" s="9" customFormat="1" ht="12.75">
      <c r="A164" s="6" t="s">
        <v>9</v>
      </c>
      <c r="B164" s="7" t="s">
        <v>226</v>
      </c>
      <c r="C164" s="24" t="s">
        <v>227</v>
      </c>
      <c r="D164" s="8">
        <v>36</v>
      </c>
      <c r="E164" s="9">
        <v>0</v>
      </c>
      <c r="F164" s="9">
        <v>38</v>
      </c>
      <c r="G164" s="8">
        <v>881</v>
      </c>
      <c r="H164" s="9">
        <v>0</v>
      </c>
      <c r="I164" s="9">
        <v>196</v>
      </c>
      <c r="J164" s="8">
        <v>1165</v>
      </c>
      <c r="K164" s="9">
        <v>0</v>
      </c>
      <c r="L164" s="10">
        <v>259</v>
      </c>
    </row>
    <row r="165" spans="1:12" s="9" customFormat="1" ht="12.75">
      <c r="A165" s="6" t="s">
        <v>9</v>
      </c>
      <c r="B165" s="7" t="s">
        <v>228</v>
      </c>
      <c r="C165" s="24" t="s">
        <v>229</v>
      </c>
      <c r="D165" s="8">
        <v>1697</v>
      </c>
      <c r="E165" s="9">
        <v>0</v>
      </c>
      <c r="F165" s="9">
        <v>460</v>
      </c>
      <c r="G165" s="8">
        <v>30500</v>
      </c>
      <c r="H165" s="9">
        <v>0</v>
      </c>
      <c r="I165" s="9">
        <v>2525</v>
      </c>
      <c r="J165" s="8">
        <v>22157</v>
      </c>
      <c r="K165" s="9">
        <v>0</v>
      </c>
      <c r="L165" s="10">
        <v>2412</v>
      </c>
    </row>
    <row r="166" spans="1:12" s="9" customFormat="1" ht="12.75">
      <c r="A166" s="6" t="s">
        <v>9</v>
      </c>
      <c r="B166" s="7" t="s">
        <v>230</v>
      </c>
      <c r="C166" s="24" t="s">
        <v>231</v>
      </c>
      <c r="D166" s="8">
        <v>335</v>
      </c>
      <c r="E166" s="9">
        <v>0</v>
      </c>
      <c r="F166" s="9">
        <v>345</v>
      </c>
      <c r="G166" s="8">
        <v>3190</v>
      </c>
      <c r="H166" s="9">
        <v>0</v>
      </c>
      <c r="I166" s="9">
        <v>728</v>
      </c>
      <c r="J166" s="8">
        <v>3530</v>
      </c>
      <c r="K166" s="9">
        <v>0</v>
      </c>
      <c r="L166" s="10">
        <v>824</v>
      </c>
    </row>
    <row r="167" spans="1:12" s="9" customFormat="1" ht="12.75">
      <c r="A167" s="6" t="s">
        <v>9</v>
      </c>
      <c r="B167" s="7" t="s">
        <v>232</v>
      </c>
      <c r="C167" s="24" t="s">
        <v>233</v>
      </c>
      <c r="D167" s="8">
        <v>524</v>
      </c>
      <c r="E167" s="9">
        <v>0</v>
      </c>
      <c r="F167" s="9">
        <v>31</v>
      </c>
      <c r="G167" s="8">
        <v>6676</v>
      </c>
      <c r="H167" s="9">
        <v>3</v>
      </c>
      <c r="I167" s="9">
        <v>514</v>
      </c>
      <c r="J167" s="8">
        <v>6354</v>
      </c>
      <c r="K167" s="9">
        <v>0</v>
      </c>
      <c r="L167" s="10">
        <v>529</v>
      </c>
    </row>
    <row r="168" spans="1:12" s="9" customFormat="1" ht="12.75">
      <c r="A168" s="6" t="s">
        <v>9</v>
      </c>
      <c r="B168" s="7" t="s">
        <v>379</v>
      </c>
      <c r="C168" s="24" t="s">
        <v>380</v>
      </c>
      <c r="D168" s="8">
        <v>0</v>
      </c>
      <c r="E168" s="9">
        <v>0</v>
      </c>
      <c r="F168" s="9">
        <v>0</v>
      </c>
      <c r="G168" s="8">
        <v>4</v>
      </c>
      <c r="H168" s="9">
        <v>0</v>
      </c>
      <c r="I168" s="9">
        <v>52</v>
      </c>
      <c r="J168" s="8">
        <v>20</v>
      </c>
      <c r="K168" s="9">
        <v>0</v>
      </c>
      <c r="L168" s="10">
        <v>64</v>
      </c>
    </row>
    <row r="169" spans="1:12" s="9" customFormat="1" ht="12.75">
      <c r="A169" s="6" t="s">
        <v>9</v>
      </c>
      <c r="B169" s="7" t="s">
        <v>234</v>
      </c>
      <c r="C169" s="24" t="s">
        <v>235</v>
      </c>
      <c r="D169" s="8">
        <v>332</v>
      </c>
      <c r="E169" s="9">
        <v>12</v>
      </c>
      <c r="F169" s="9">
        <v>257</v>
      </c>
      <c r="G169" s="8">
        <v>3758</v>
      </c>
      <c r="H169" s="9">
        <v>18</v>
      </c>
      <c r="I169" s="9">
        <v>727</v>
      </c>
      <c r="J169" s="8">
        <v>2324</v>
      </c>
      <c r="K169" s="9">
        <v>18</v>
      </c>
      <c r="L169" s="10">
        <v>619</v>
      </c>
    </row>
    <row r="170" spans="1:12" s="9" customFormat="1" ht="12.75">
      <c r="A170" s="6" t="s">
        <v>9</v>
      </c>
      <c r="B170" s="7" t="s">
        <v>236</v>
      </c>
      <c r="C170" s="24" t="s">
        <v>237</v>
      </c>
      <c r="D170" s="8">
        <v>672</v>
      </c>
      <c r="E170" s="9">
        <v>0</v>
      </c>
      <c r="F170" s="9">
        <v>113</v>
      </c>
      <c r="G170" s="8">
        <v>5687</v>
      </c>
      <c r="H170" s="9">
        <v>7</v>
      </c>
      <c r="I170" s="9">
        <v>524</v>
      </c>
      <c r="J170" s="8">
        <v>5759</v>
      </c>
      <c r="K170" s="9">
        <v>3</v>
      </c>
      <c r="L170" s="10">
        <v>548</v>
      </c>
    </row>
    <row r="171" spans="1:12" s="9" customFormat="1" ht="12.75">
      <c r="A171" s="6" t="s">
        <v>9</v>
      </c>
      <c r="B171" s="7" t="s">
        <v>238</v>
      </c>
      <c r="C171" s="24" t="s">
        <v>239</v>
      </c>
      <c r="D171" s="8">
        <v>0</v>
      </c>
      <c r="E171" s="9">
        <v>0</v>
      </c>
      <c r="F171" s="9">
        <v>0</v>
      </c>
      <c r="G171" s="8">
        <v>40</v>
      </c>
      <c r="H171" s="9">
        <v>0</v>
      </c>
      <c r="I171" s="9">
        <v>32</v>
      </c>
      <c r="J171" s="8">
        <v>63</v>
      </c>
      <c r="K171" s="9">
        <v>0</v>
      </c>
      <c r="L171" s="10">
        <v>24</v>
      </c>
    </row>
    <row r="172" spans="1:12" s="9" customFormat="1" ht="12.75">
      <c r="A172" s="6" t="s">
        <v>9</v>
      </c>
      <c r="B172" s="7" t="s">
        <v>240</v>
      </c>
      <c r="C172" s="24" t="s">
        <v>241</v>
      </c>
      <c r="D172" s="8">
        <v>1598</v>
      </c>
      <c r="E172" s="9">
        <v>11</v>
      </c>
      <c r="F172" s="9">
        <v>452</v>
      </c>
      <c r="G172" s="8">
        <v>21549</v>
      </c>
      <c r="H172" s="9">
        <v>374</v>
      </c>
      <c r="I172" s="9">
        <v>3262</v>
      </c>
      <c r="J172" s="8">
        <v>18155</v>
      </c>
      <c r="K172" s="9">
        <v>27</v>
      </c>
      <c r="L172" s="10">
        <v>2961</v>
      </c>
    </row>
    <row r="173" spans="1:12" s="9" customFormat="1" ht="12.75">
      <c r="A173" s="6" t="s">
        <v>9</v>
      </c>
      <c r="B173" s="7" t="s">
        <v>242</v>
      </c>
      <c r="C173" s="24" t="s">
        <v>243</v>
      </c>
      <c r="D173" s="8">
        <v>87</v>
      </c>
      <c r="E173" s="9">
        <v>0</v>
      </c>
      <c r="F173" s="9">
        <v>3</v>
      </c>
      <c r="G173" s="8">
        <v>3921</v>
      </c>
      <c r="H173" s="9">
        <v>0</v>
      </c>
      <c r="I173" s="9">
        <v>35</v>
      </c>
      <c r="J173" s="8">
        <v>2839</v>
      </c>
      <c r="K173" s="9">
        <v>0</v>
      </c>
      <c r="L173" s="10">
        <v>17</v>
      </c>
    </row>
    <row r="174" spans="1:12" s="9" customFormat="1" ht="12.75">
      <c r="A174" s="6" t="s">
        <v>9</v>
      </c>
      <c r="B174" s="7" t="s">
        <v>244</v>
      </c>
      <c r="C174" s="24" t="s">
        <v>245</v>
      </c>
      <c r="D174" s="8">
        <v>0</v>
      </c>
      <c r="E174" s="9">
        <v>0</v>
      </c>
      <c r="F174" s="9">
        <v>14</v>
      </c>
      <c r="G174" s="8">
        <v>1680</v>
      </c>
      <c r="H174" s="9">
        <v>0</v>
      </c>
      <c r="I174" s="9">
        <v>203</v>
      </c>
      <c r="J174" s="8">
        <v>1803</v>
      </c>
      <c r="K174" s="9">
        <v>0</v>
      </c>
      <c r="L174" s="10">
        <v>161</v>
      </c>
    </row>
    <row r="175" spans="1:12" s="9" customFormat="1" ht="12.75">
      <c r="A175" s="6" t="s">
        <v>9</v>
      </c>
      <c r="B175" s="7" t="s">
        <v>246</v>
      </c>
      <c r="C175" s="24" t="s">
        <v>247</v>
      </c>
      <c r="D175" s="8">
        <v>289</v>
      </c>
      <c r="E175" s="9">
        <v>3</v>
      </c>
      <c r="F175" s="9">
        <v>48</v>
      </c>
      <c r="G175" s="8">
        <v>5856</v>
      </c>
      <c r="H175" s="9">
        <v>0</v>
      </c>
      <c r="I175" s="9">
        <v>474</v>
      </c>
      <c r="J175" s="8">
        <v>5779</v>
      </c>
      <c r="K175" s="9">
        <v>4</v>
      </c>
      <c r="L175" s="10">
        <v>505</v>
      </c>
    </row>
    <row r="176" spans="1:12" s="9" customFormat="1" ht="12.75">
      <c r="A176" s="6" t="s">
        <v>9</v>
      </c>
      <c r="B176" s="7" t="s">
        <v>381</v>
      </c>
      <c r="C176" s="24" t="s">
        <v>382</v>
      </c>
      <c r="D176" s="8">
        <v>0</v>
      </c>
      <c r="E176" s="9">
        <v>0</v>
      </c>
      <c r="F176" s="9">
        <v>0</v>
      </c>
      <c r="G176" s="8"/>
      <c r="J176" s="8">
        <v>90</v>
      </c>
      <c r="K176" s="9">
        <v>0</v>
      </c>
      <c r="L176" s="10">
        <v>0</v>
      </c>
    </row>
    <row r="177" spans="1:12" s="9" customFormat="1" ht="12.75">
      <c r="A177" s="6" t="s">
        <v>9</v>
      </c>
      <c r="B177" s="7" t="s">
        <v>248</v>
      </c>
      <c r="C177" s="24" t="s">
        <v>249</v>
      </c>
      <c r="D177" s="8">
        <v>442</v>
      </c>
      <c r="E177" s="9">
        <v>0</v>
      </c>
      <c r="F177" s="9">
        <v>56</v>
      </c>
      <c r="G177" s="8">
        <v>11593</v>
      </c>
      <c r="H177" s="9">
        <v>3</v>
      </c>
      <c r="I177" s="9">
        <v>828</v>
      </c>
      <c r="J177" s="8">
        <v>11236</v>
      </c>
      <c r="K177" s="9">
        <v>3</v>
      </c>
      <c r="L177" s="10">
        <v>994</v>
      </c>
    </row>
    <row r="178" spans="1:12" s="9" customFormat="1" ht="12.75">
      <c r="A178" s="6" t="s">
        <v>9</v>
      </c>
      <c r="B178" s="7" t="s">
        <v>250</v>
      </c>
      <c r="C178" s="24" t="s">
        <v>251</v>
      </c>
      <c r="D178" s="8">
        <v>664</v>
      </c>
      <c r="E178" s="9">
        <v>0</v>
      </c>
      <c r="F178" s="9">
        <v>204</v>
      </c>
      <c r="G178" s="8">
        <v>11755</v>
      </c>
      <c r="H178" s="9">
        <v>0</v>
      </c>
      <c r="I178" s="9">
        <v>639</v>
      </c>
      <c r="J178" s="8">
        <v>11923</v>
      </c>
      <c r="K178" s="9">
        <v>3</v>
      </c>
      <c r="L178" s="10">
        <v>601</v>
      </c>
    </row>
    <row r="179" spans="1:12" s="9" customFormat="1" ht="12.75">
      <c r="A179" s="6" t="s">
        <v>9</v>
      </c>
      <c r="B179" s="7" t="s">
        <v>252</v>
      </c>
      <c r="C179" s="24" t="s">
        <v>253</v>
      </c>
      <c r="D179" s="8">
        <v>3</v>
      </c>
      <c r="E179" s="9">
        <v>0</v>
      </c>
      <c r="F179" s="9">
        <v>8</v>
      </c>
      <c r="G179" s="8">
        <v>408</v>
      </c>
      <c r="H179" s="9">
        <v>0</v>
      </c>
      <c r="I179" s="9">
        <v>4</v>
      </c>
      <c r="J179" s="8">
        <v>712</v>
      </c>
      <c r="K179" s="9">
        <v>0</v>
      </c>
      <c r="L179" s="10">
        <v>107</v>
      </c>
    </row>
    <row r="180" spans="1:12" s="9" customFormat="1" ht="12.75">
      <c r="A180" s="6" t="s">
        <v>9</v>
      </c>
      <c r="B180" s="7" t="s">
        <v>254</v>
      </c>
      <c r="C180" s="24" t="s">
        <v>255</v>
      </c>
      <c r="D180" s="8">
        <v>295</v>
      </c>
      <c r="E180" s="9">
        <v>0</v>
      </c>
      <c r="F180" s="9">
        <v>68</v>
      </c>
      <c r="G180" s="8">
        <v>2679</v>
      </c>
      <c r="H180" s="9">
        <v>0</v>
      </c>
      <c r="I180" s="9">
        <v>530</v>
      </c>
      <c r="J180" s="8">
        <v>2934</v>
      </c>
      <c r="K180" s="9">
        <v>0</v>
      </c>
      <c r="L180" s="10">
        <v>427</v>
      </c>
    </row>
    <row r="181" spans="1:12" s="9" customFormat="1" ht="12.75">
      <c r="A181" s="6" t="s">
        <v>9</v>
      </c>
      <c r="B181" s="7" t="s">
        <v>256</v>
      </c>
      <c r="C181" s="24" t="s">
        <v>257</v>
      </c>
      <c r="D181" s="8">
        <v>507</v>
      </c>
      <c r="E181" s="9">
        <v>5</v>
      </c>
      <c r="F181" s="9">
        <v>31</v>
      </c>
      <c r="G181" s="8">
        <v>38</v>
      </c>
      <c r="H181" s="9">
        <v>0</v>
      </c>
      <c r="I181" s="9">
        <v>0</v>
      </c>
      <c r="J181" s="8">
        <v>85</v>
      </c>
      <c r="K181" s="9">
        <v>0</v>
      </c>
      <c r="L181" s="10">
        <v>0</v>
      </c>
    </row>
    <row r="182" spans="1:12" s="9" customFormat="1" ht="12.75">
      <c r="A182" s="6" t="s">
        <v>9</v>
      </c>
      <c r="B182" s="7" t="s">
        <v>258</v>
      </c>
      <c r="C182" s="24" t="s">
        <v>259</v>
      </c>
      <c r="D182" s="8">
        <v>286</v>
      </c>
      <c r="E182" s="9">
        <v>16</v>
      </c>
      <c r="F182" s="9">
        <v>601</v>
      </c>
      <c r="G182" s="8">
        <v>1681</v>
      </c>
      <c r="H182" s="9">
        <v>0</v>
      </c>
      <c r="I182" s="9">
        <v>1511</v>
      </c>
      <c r="J182" s="8">
        <v>2040</v>
      </c>
      <c r="K182" s="9">
        <v>0</v>
      </c>
      <c r="L182" s="10">
        <v>1424</v>
      </c>
    </row>
    <row r="183" spans="1:12" s="9" customFormat="1" ht="12.75">
      <c r="A183" s="6" t="s">
        <v>9</v>
      </c>
      <c r="B183" s="7" t="s">
        <v>260</v>
      </c>
      <c r="C183" s="24" t="s">
        <v>261</v>
      </c>
      <c r="D183" s="8">
        <v>133</v>
      </c>
      <c r="E183" s="9">
        <v>0</v>
      </c>
      <c r="F183" s="9">
        <v>1525</v>
      </c>
      <c r="G183" s="8">
        <v>18424</v>
      </c>
      <c r="H183" s="9">
        <v>0</v>
      </c>
      <c r="I183" s="9">
        <v>3486</v>
      </c>
      <c r="J183" s="8">
        <v>12475</v>
      </c>
      <c r="K183" s="9">
        <v>0</v>
      </c>
      <c r="L183" s="10">
        <v>3278</v>
      </c>
    </row>
    <row r="184" spans="1:12" s="9" customFormat="1" ht="12.75">
      <c r="A184" s="6" t="s">
        <v>9</v>
      </c>
      <c r="B184" s="7" t="s">
        <v>262</v>
      </c>
      <c r="C184" s="24" t="s">
        <v>263</v>
      </c>
      <c r="D184" s="8">
        <v>82</v>
      </c>
      <c r="E184" s="9">
        <v>0</v>
      </c>
      <c r="F184" s="9">
        <v>483</v>
      </c>
      <c r="G184" s="8">
        <v>1838</v>
      </c>
      <c r="H184" s="9">
        <v>0</v>
      </c>
      <c r="I184" s="9">
        <v>845</v>
      </c>
      <c r="J184" s="8">
        <v>2059</v>
      </c>
      <c r="K184" s="9">
        <v>0</v>
      </c>
      <c r="L184" s="10">
        <v>759</v>
      </c>
    </row>
    <row r="185" spans="1:12" s="9" customFormat="1" ht="12.75">
      <c r="A185" s="6" t="s">
        <v>9</v>
      </c>
      <c r="B185" s="7" t="s">
        <v>264</v>
      </c>
      <c r="C185" s="24" t="s">
        <v>265</v>
      </c>
      <c r="D185" s="8">
        <v>0</v>
      </c>
      <c r="E185" s="9">
        <v>0</v>
      </c>
      <c r="F185" s="9">
        <v>0</v>
      </c>
      <c r="G185" s="8">
        <v>39</v>
      </c>
      <c r="H185" s="9">
        <v>0</v>
      </c>
      <c r="I185" s="9">
        <v>0</v>
      </c>
      <c r="J185" s="8">
        <v>21</v>
      </c>
      <c r="K185" s="9">
        <v>0</v>
      </c>
      <c r="L185" s="10">
        <v>0</v>
      </c>
    </row>
    <row r="186" spans="1:12" s="9" customFormat="1" ht="12.75">
      <c r="A186" s="6" t="s">
        <v>9</v>
      </c>
      <c r="B186" s="7" t="s">
        <v>266</v>
      </c>
      <c r="C186" s="24" t="s">
        <v>267</v>
      </c>
      <c r="D186" s="8">
        <v>11</v>
      </c>
      <c r="E186" s="9">
        <v>0</v>
      </c>
      <c r="F186" s="9">
        <v>0</v>
      </c>
      <c r="G186" s="8">
        <v>237</v>
      </c>
      <c r="H186" s="9">
        <v>0</v>
      </c>
      <c r="I186" s="9">
        <v>8</v>
      </c>
      <c r="J186" s="8">
        <v>91</v>
      </c>
      <c r="K186" s="9">
        <v>0</v>
      </c>
      <c r="L186" s="10">
        <v>5</v>
      </c>
    </row>
    <row r="187" spans="1:12" s="9" customFormat="1" ht="12.75">
      <c r="A187" s="6" t="s">
        <v>9</v>
      </c>
      <c r="B187" s="7" t="s">
        <v>268</v>
      </c>
      <c r="C187" s="24" t="s">
        <v>269</v>
      </c>
      <c r="D187" s="8">
        <v>153</v>
      </c>
      <c r="E187" s="9">
        <v>0</v>
      </c>
      <c r="F187" s="9">
        <v>67</v>
      </c>
      <c r="G187" s="8">
        <v>3649</v>
      </c>
      <c r="H187" s="9">
        <v>0</v>
      </c>
      <c r="I187" s="9">
        <v>381</v>
      </c>
      <c r="J187" s="8">
        <v>4152</v>
      </c>
      <c r="K187" s="9">
        <v>0</v>
      </c>
      <c r="L187" s="10">
        <v>388</v>
      </c>
    </row>
    <row r="188" spans="1:12" s="9" customFormat="1" ht="12.75">
      <c r="A188" s="6" t="s">
        <v>9</v>
      </c>
      <c r="B188" s="7" t="s">
        <v>270</v>
      </c>
      <c r="C188" s="24" t="s">
        <v>271</v>
      </c>
      <c r="D188" s="8">
        <v>365</v>
      </c>
      <c r="E188" s="9">
        <v>0</v>
      </c>
      <c r="F188" s="9">
        <v>168</v>
      </c>
      <c r="G188" s="8">
        <v>6080</v>
      </c>
      <c r="H188" s="9">
        <v>1</v>
      </c>
      <c r="I188" s="9">
        <v>709</v>
      </c>
      <c r="J188" s="8">
        <v>5427</v>
      </c>
      <c r="K188" s="9">
        <v>0</v>
      </c>
      <c r="L188" s="10">
        <v>724</v>
      </c>
    </row>
    <row r="189" spans="1:12" s="9" customFormat="1" ht="12.75">
      <c r="A189" s="6" t="s">
        <v>9</v>
      </c>
      <c r="B189" s="7" t="s">
        <v>272</v>
      </c>
      <c r="C189" s="24" t="s">
        <v>273</v>
      </c>
      <c r="D189" s="8">
        <v>375</v>
      </c>
      <c r="E189" s="9">
        <v>0</v>
      </c>
      <c r="F189" s="9">
        <v>28</v>
      </c>
      <c r="G189" s="8">
        <v>3305</v>
      </c>
      <c r="H189" s="9">
        <v>0</v>
      </c>
      <c r="I189" s="9">
        <v>424</v>
      </c>
      <c r="J189" s="8">
        <v>3538</v>
      </c>
      <c r="K189" s="9">
        <v>0</v>
      </c>
      <c r="L189" s="10">
        <v>497</v>
      </c>
    </row>
    <row r="190" spans="1:12" s="9" customFormat="1" ht="12.75">
      <c r="A190" s="6" t="s">
        <v>9</v>
      </c>
      <c r="B190" s="7" t="s">
        <v>276</v>
      </c>
      <c r="C190" s="24" t="s">
        <v>277</v>
      </c>
      <c r="D190" s="8">
        <v>17</v>
      </c>
      <c r="E190" s="9">
        <v>0</v>
      </c>
      <c r="F190" s="9">
        <v>209</v>
      </c>
      <c r="G190" s="8">
        <v>1353</v>
      </c>
      <c r="H190" s="9">
        <v>0</v>
      </c>
      <c r="I190" s="9">
        <v>1092</v>
      </c>
      <c r="J190" s="8">
        <v>1207</v>
      </c>
      <c r="K190" s="9">
        <v>0</v>
      </c>
      <c r="L190" s="10">
        <v>907</v>
      </c>
    </row>
    <row r="191" spans="1:12" s="9" customFormat="1" ht="12.75">
      <c r="A191" s="6" t="s">
        <v>9</v>
      </c>
      <c r="B191" s="7" t="s">
        <v>278</v>
      </c>
      <c r="C191" s="24" t="s">
        <v>279</v>
      </c>
      <c r="D191" s="8">
        <v>0</v>
      </c>
      <c r="E191" s="9">
        <v>0</v>
      </c>
      <c r="F191" s="9">
        <v>0</v>
      </c>
      <c r="G191" s="8">
        <v>0</v>
      </c>
      <c r="H191" s="9">
        <v>92</v>
      </c>
      <c r="I191" s="9">
        <v>0</v>
      </c>
      <c r="J191" s="8">
        <v>0</v>
      </c>
      <c r="K191" s="9">
        <v>88</v>
      </c>
      <c r="L191" s="10">
        <v>0</v>
      </c>
    </row>
    <row r="192" spans="1:12" s="9" customFormat="1" ht="12.75">
      <c r="A192" s="6" t="s">
        <v>9</v>
      </c>
      <c r="B192" s="7" t="s">
        <v>280</v>
      </c>
      <c r="C192" s="24" t="s">
        <v>281</v>
      </c>
      <c r="D192" s="8">
        <v>0</v>
      </c>
      <c r="E192" s="9">
        <v>2</v>
      </c>
      <c r="F192" s="9">
        <v>12</v>
      </c>
      <c r="G192" s="8">
        <v>0</v>
      </c>
      <c r="H192" s="9">
        <v>3</v>
      </c>
      <c r="I192" s="9">
        <v>13</v>
      </c>
      <c r="J192" s="8">
        <v>0</v>
      </c>
      <c r="K192" s="9">
        <v>2</v>
      </c>
      <c r="L192" s="10">
        <v>10</v>
      </c>
    </row>
    <row r="193" spans="1:12" s="9" customFormat="1" ht="12.75">
      <c r="A193" s="6" t="s">
        <v>9</v>
      </c>
      <c r="B193" s="7" t="s">
        <v>282</v>
      </c>
      <c r="C193" s="24" t="s">
        <v>283</v>
      </c>
      <c r="D193" s="8">
        <v>4</v>
      </c>
      <c r="E193" s="9">
        <v>0</v>
      </c>
      <c r="F193" s="9">
        <v>40</v>
      </c>
      <c r="G193" s="8">
        <v>64</v>
      </c>
      <c r="H193" s="9">
        <v>2395</v>
      </c>
      <c r="I193" s="9">
        <v>159</v>
      </c>
      <c r="J193" s="8">
        <v>278</v>
      </c>
      <c r="K193" s="9">
        <v>1419</v>
      </c>
      <c r="L193" s="10">
        <v>133</v>
      </c>
    </row>
    <row r="194" spans="1:12" s="9" customFormat="1" ht="12.75">
      <c r="A194" s="6" t="s">
        <v>9</v>
      </c>
      <c r="B194" s="7" t="s">
        <v>284</v>
      </c>
      <c r="C194" s="24" t="s">
        <v>285</v>
      </c>
      <c r="D194" s="8">
        <v>0</v>
      </c>
      <c r="E194" s="9">
        <v>642</v>
      </c>
      <c r="F194" s="9">
        <v>43</v>
      </c>
      <c r="G194" s="8">
        <v>2</v>
      </c>
      <c r="H194" s="9">
        <v>2861</v>
      </c>
      <c r="I194" s="9">
        <v>223</v>
      </c>
      <c r="J194" s="8">
        <v>8</v>
      </c>
      <c r="K194" s="9">
        <v>3294</v>
      </c>
      <c r="L194" s="10">
        <v>247</v>
      </c>
    </row>
    <row r="195" spans="1:12" s="9" customFormat="1" ht="12.75">
      <c r="A195" s="6" t="s">
        <v>9</v>
      </c>
      <c r="B195" s="7" t="s">
        <v>286</v>
      </c>
      <c r="C195" s="24" t="s">
        <v>287</v>
      </c>
      <c r="D195" s="8">
        <v>5</v>
      </c>
      <c r="E195" s="9">
        <v>47</v>
      </c>
      <c r="F195" s="9">
        <v>125</v>
      </c>
      <c r="G195" s="8">
        <v>103</v>
      </c>
      <c r="H195" s="9">
        <v>1518</v>
      </c>
      <c r="I195" s="9">
        <v>480</v>
      </c>
      <c r="J195" s="8">
        <v>15</v>
      </c>
      <c r="K195" s="9">
        <v>1837</v>
      </c>
      <c r="L195" s="10">
        <v>488</v>
      </c>
    </row>
    <row r="196" spans="1:12" s="9" customFormat="1" ht="12.75">
      <c r="A196" s="6" t="s">
        <v>9</v>
      </c>
      <c r="B196" s="7" t="s">
        <v>288</v>
      </c>
      <c r="C196" s="24" t="s">
        <v>289</v>
      </c>
      <c r="D196" s="8">
        <v>0</v>
      </c>
      <c r="E196" s="9">
        <v>0</v>
      </c>
      <c r="F196" s="9">
        <v>0</v>
      </c>
      <c r="G196" s="8">
        <v>263</v>
      </c>
      <c r="H196" s="9">
        <v>0</v>
      </c>
      <c r="I196" s="9">
        <v>0</v>
      </c>
      <c r="J196" s="8">
        <v>243</v>
      </c>
      <c r="K196" s="9">
        <v>0</v>
      </c>
      <c r="L196" s="10">
        <v>0</v>
      </c>
    </row>
    <row r="197" spans="1:12" s="9" customFormat="1" ht="12.75">
      <c r="A197" s="6" t="s">
        <v>9</v>
      </c>
      <c r="B197" s="7" t="s">
        <v>290</v>
      </c>
      <c r="C197" s="24" t="s">
        <v>291</v>
      </c>
      <c r="D197" s="8">
        <v>0</v>
      </c>
      <c r="E197" s="9">
        <v>0</v>
      </c>
      <c r="F197" s="9">
        <v>0</v>
      </c>
      <c r="G197" s="8">
        <v>511</v>
      </c>
      <c r="H197" s="9">
        <v>0</v>
      </c>
      <c r="I197" s="9">
        <v>11</v>
      </c>
      <c r="J197" s="8">
        <v>721</v>
      </c>
      <c r="K197" s="9">
        <v>0</v>
      </c>
      <c r="L197" s="10">
        <v>12</v>
      </c>
    </row>
    <row r="198" spans="1:12" s="9" customFormat="1" ht="12.75">
      <c r="A198" s="6" t="s">
        <v>9</v>
      </c>
      <c r="B198" s="7" t="s">
        <v>292</v>
      </c>
      <c r="C198" s="24" t="s">
        <v>293</v>
      </c>
      <c r="D198" s="8">
        <v>0</v>
      </c>
      <c r="E198" s="9">
        <v>0</v>
      </c>
      <c r="F198" s="9">
        <v>0</v>
      </c>
      <c r="G198" s="8">
        <v>281</v>
      </c>
      <c r="H198" s="9">
        <v>0</v>
      </c>
      <c r="I198" s="9">
        <v>0</v>
      </c>
      <c r="J198" s="8">
        <v>329</v>
      </c>
      <c r="K198" s="9">
        <v>0</v>
      </c>
      <c r="L198" s="10">
        <v>0</v>
      </c>
    </row>
    <row r="199" spans="1:12" s="9" customFormat="1" ht="12.75">
      <c r="A199" s="6" t="s">
        <v>9</v>
      </c>
      <c r="B199" s="7" t="s">
        <v>294</v>
      </c>
      <c r="C199" s="24" t="s">
        <v>33</v>
      </c>
      <c r="D199" s="8">
        <v>188</v>
      </c>
      <c r="E199" s="9">
        <v>2</v>
      </c>
      <c r="F199" s="9">
        <v>16</v>
      </c>
      <c r="G199" s="8">
        <v>1079</v>
      </c>
      <c r="H199" s="9">
        <v>8</v>
      </c>
      <c r="I199" s="9">
        <v>178</v>
      </c>
      <c r="J199" s="8">
        <v>869</v>
      </c>
      <c r="K199" s="9">
        <v>4</v>
      </c>
      <c r="L199" s="10">
        <v>181</v>
      </c>
    </row>
    <row r="200" spans="1:12" s="9" customFormat="1" ht="12.75">
      <c r="A200" s="6" t="s">
        <v>9</v>
      </c>
      <c r="B200" s="7" t="s">
        <v>295</v>
      </c>
      <c r="C200" s="24" t="s">
        <v>35</v>
      </c>
      <c r="D200" s="8">
        <v>4</v>
      </c>
      <c r="E200" s="9">
        <v>0</v>
      </c>
      <c r="F200" s="9">
        <v>44</v>
      </c>
      <c r="G200" s="8">
        <v>14</v>
      </c>
      <c r="H200" s="9">
        <v>51</v>
      </c>
      <c r="I200" s="9">
        <v>1589</v>
      </c>
      <c r="J200" s="8">
        <v>16</v>
      </c>
      <c r="K200" s="9">
        <v>23</v>
      </c>
      <c r="L200" s="10">
        <v>1412</v>
      </c>
    </row>
    <row r="201" spans="1:12" s="9" customFormat="1" ht="12.75">
      <c r="A201" s="6" t="s">
        <v>9</v>
      </c>
      <c r="B201" s="7" t="s">
        <v>296</v>
      </c>
      <c r="C201" s="24" t="s">
        <v>37</v>
      </c>
      <c r="D201" s="8">
        <v>21</v>
      </c>
      <c r="E201" s="9">
        <v>8</v>
      </c>
      <c r="F201" s="9">
        <v>1560</v>
      </c>
      <c r="G201" s="8">
        <v>549</v>
      </c>
      <c r="H201" s="9">
        <v>0</v>
      </c>
      <c r="I201" s="9">
        <v>3558</v>
      </c>
      <c r="J201" s="8">
        <v>712</v>
      </c>
      <c r="K201" s="9">
        <v>0</v>
      </c>
      <c r="L201" s="10">
        <v>3030</v>
      </c>
    </row>
    <row r="202" spans="1:12" s="9" customFormat="1" ht="12.75">
      <c r="A202" s="6" t="s">
        <v>9</v>
      </c>
      <c r="B202" s="7" t="s">
        <v>297</v>
      </c>
      <c r="C202" s="24" t="s">
        <v>39</v>
      </c>
      <c r="D202" s="8">
        <v>9</v>
      </c>
      <c r="E202" s="9">
        <v>8</v>
      </c>
      <c r="F202" s="9">
        <v>962</v>
      </c>
      <c r="G202" s="8">
        <v>19</v>
      </c>
      <c r="H202" s="9">
        <v>0</v>
      </c>
      <c r="I202" s="9">
        <v>2578</v>
      </c>
      <c r="J202" s="8">
        <v>14</v>
      </c>
      <c r="K202" s="9">
        <v>0</v>
      </c>
      <c r="L202" s="10">
        <v>2306</v>
      </c>
    </row>
    <row r="203" spans="1:12" s="9" customFormat="1" ht="12.75">
      <c r="A203" s="6" t="s">
        <v>40</v>
      </c>
      <c r="B203" s="7" t="s">
        <v>298</v>
      </c>
      <c r="C203" s="24" t="s">
        <v>299</v>
      </c>
      <c r="D203" s="8">
        <v>0</v>
      </c>
      <c r="E203" s="9">
        <v>0</v>
      </c>
      <c r="F203" s="9">
        <v>0</v>
      </c>
      <c r="G203" s="8">
        <v>192</v>
      </c>
      <c r="H203" s="9">
        <v>0</v>
      </c>
      <c r="I203" s="9">
        <v>199</v>
      </c>
      <c r="J203" s="8">
        <v>4</v>
      </c>
      <c r="K203" s="9">
        <v>0</v>
      </c>
      <c r="L203" s="10">
        <v>0</v>
      </c>
    </row>
    <row r="204" spans="1:12" s="9" customFormat="1" ht="12.75">
      <c r="A204" s="6" t="s">
        <v>40</v>
      </c>
      <c r="B204" s="7" t="s">
        <v>300</v>
      </c>
      <c r="C204" s="24" t="s">
        <v>301</v>
      </c>
      <c r="D204" s="8">
        <v>0</v>
      </c>
      <c r="E204" s="9">
        <v>0</v>
      </c>
      <c r="F204" s="9">
        <v>6</v>
      </c>
      <c r="G204" s="8"/>
      <c r="J204" s="8"/>
      <c r="L204" s="10"/>
    </row>
    <row r="205" spans="1:12" s="9" customFormat="1" ht="12.75">
      <c r="A205" s="6" t="s">
        <v>40</v>
      </c>
      <c r="B205" s="7" t="s">
        <v>302</v>
      </c>
      <c r="C205" s="24" t="s">
        <v>303</v>
      </c>
      <c r="D205" s="8">
        <v>0</v>
      </c>
      <c r="E205" s="9">
        <v>0</v>
      </c>
      <c r="F205" s="9">
        <v>0</v>
      </c>
      <c r="G205" s="8">
        <v>178</v>
      </c>
      <c r="H205" s="9">
        <v>0</v>
      </c>
      <c r="I205" s="9">
        <v>52</v>
      </c>
      <c r="J205" s="8">
        <v>156</v>
      </c>
      <c r="K205" s="9">
        <v>0</v>
      </c>
      <c r="L205" s="10">
        <v>39</v>
      </c>
    </row>
    <row r="206" spans="1:12" s="9" customFormat="1" ht="12.75">
      <c r="A206" s="6" t="s">
        <v>40</v>
      </c>
      <c r="B206" s="7" t="s">
        <v>304</v>
      </c>
      <c r="C206" s="24" t="s">
        <v>305</v>
      </c>
      <c r="D206" s="8">
        <v>0</v>
      </c>
      <c r="E206" s="9">
        <v>0</v>
      </c>
      <c r="F206" s="9">
        <v>0</v>
      </c>
      <c r="G206" s="8">
        <v>51</v>
      </c>
      <c r="H206" s="9">
        <v>0</v>
      </c>
      <c r="I206" s="9">
        <v>0</v>
      </c>
      <c r="J206" s="8">
        <v>36</v>
      </c>
      <c r="K206" s="9">
        <v>0</v>
      </c>
      <c r="L206" s="10">
        <v>0</v>
      </c>
    </row>
    <row r="207" spans="1:12" s="9" customFormat="1" ht="12.75">
      <c r="A207" s="6" t="s">
        <v>40</v>
      </c>
      <c r="B207" s="7" t="s">
        <v>306</v>
      </c>
      <c r="C207" s="24" t="s">
        <v>307</v>
      </c>
      <c r="D207" s="8">
        <v>0</v>
      </c>
      <c r="E207" s="9">
        <v>0</v>
      </c>
      <c r="F207" s="9">
        <v>40</v>
      </c>
      <c r="G207" s="8">
        <v>0</v>
      </c>
      <c r="H207" s="9">
        <v>0</v>
      </c>
      <c r="I207" s="9">
        <v>60</v>
      </c>
      <c r="J207" s="8">
        <v>0</v>
      </c>
      <c r="K207" s="9">
        <v>0</v>
      </c>
      <c r="L207" s="10">
        <v>36</v>
      </c>
    </row>
    <row r="208" spans="1:12" s="9" customFormat="1" ht="12.75">
      <c r="A208" s="6" t="s">
        <v>40</v>
      </c>
      <c r="B208" s="7" t="s">
        <v>308</v>
      </c>
      <c r="C208" s="24" t="s">
        <v>309</v>
      </c>
      <c r="D208" s="8">
        <v>0</v>
      </c>
      <c r="E208" s="9">
        <v>0</v>
      </c>
      <c r="F208" s="9">
        <v>0</v>
      </c>
      <c r="G208" s="8">
        <v>0</v>
      </c>
      <c r="H208" s="9">
        <v>0</v>
      </c>
      <c r="I208" s="9">
        <v>32</v>
      </c>
      <c r="J208" s="8"/>
      <c r="L208" s="10"/>
    </row>
    <row r="209" spans="1:12" s="9" customFormat="1" ht="12.75">
      <c r="A209" s="6" t="s">
        <v>40</v>
      </c>
      <c r="B209" s="7" t="s">
        <v>310</v>
      </c>
      <c r="C209" s="24" t="s">
        <v>311</v>
      </c>
      <c r="D209" s="8">
        <v>0</v>
      </c>
      <c r="E209" s="9">
        <v>0</v>
      </c>
      <c r="F209" s="9">
        <v>0</v>
      </c>
      <c r="G209" s="8"/>
      <c r="J209" s="8">
        <v>0</v>
      </c>
      <c r="K209" s="9">
        <v>0</v>
      </c>
      <c r="L209" s="10">
        <v>2</v>
      </c>
    </row>
    <row r="210" spans="1:12" s="9" customFormat="1" ht="12.75">
      <c r="A210" s="6" t="s">
        <v>40</v>
      </c>
      <c r="B210" s="7" t="s">
        <v>312</v>
      </c>
      <c r="C210" s="24" t="s">
        <v>313</v>
      </c>
      <c r="D210" s="8">
        <v>0</v>
      </c>
      <c r="E210" s="9">
        <v>0</v>
      </c>
      <c r="F210" s="9">
        <v>0</v>
      </c>
      <c r="G210" s="8">
        <v>115</v>
      </c>
      <c r="H210" s="9">
        <v>0</v>
      </c>
      <c r="I210" s="9">
        <v>0</v>
      </c>
      <c r="J210" s="8">
        <v>71</v>
      </c>
      <c r="K210" s="9">
        <v>0</v>
      </c>
      <c r="L210" s="10">
        <v>0</v>
      </c>
    </row>
    <row r="211" spans="1:12" s="9" customFormat="1" ht="12.75">
      <c r="A211" s="6" t="s">
        <v>40</v>
      </c>
      <c r="B211" s="7" t="s">
        <v>383</v>
      </c>
      <c r="C211" s="24" t="s">
        <v>384</v>
      </c>
      <c r="D211" s="8">
        <v>0</v>
      </c>
      <c r="E211" s="9">
        <v>0</v>
      </c>
      <c r="F211" s="9">
        <v>0</v>
      </c>
      <c r="G211" s="8">
        <v>86</v>
      </c>
      <c r="H211" s="9">
        <v>0</v>
      </c>
      <c r="I211" s="9">
        <v>0</v>
      </c>
      <c r="J211" s="8">
        <v>68</v>
      </c>
      <c r="K211" s="9">
        <v>0</v>
      </c>
      <c r="L211" s="10">
        <v>4</v>
      </c>
    </row>
    <row r="212" spans="1:12" s="9" customFormat="1" ht="12.75">
      <c r="A212" s="6" t="s">
        <v>40</v>
      </c>
      <c r="B212" s="7" t="s">
        <v>314</v>
      </c>
      <c r="C212" s="24" t="s">
        <v>315</v>
      </c>
      <c r="D212" s="8">
        <v>0</v>
      </c>
      <c r="E212" s="9">
        <v>0</v>
      </c>
      <c r="F212" s="9">
        <v>0</v>
      </c>
      <c r="G212" s="8">
        <v>0</v>
      </c>
      <c r="H212" s="9">
        <v>0</v>
      </c>
      <c r="I212" s="9">
        <v>75</v>
      </c>
      <c r="J212" s="8">
        <v>39</v>
      </c>
      <c r="K212" s="9">
        <v>0</v>
      </c>
      <c r="L212" s="10">
        <v>72</v>
      </c>
    </row>
    <row r="213" spans="1:12" s="9" customFormat="1" ht="12.75">
      <c r="A213" s="6" t="s">
        <v>40</v>
      </c>
      <c r="B213" s="7" t="s">
        <v>316</v>
      </c>
      <c r="C213" s="24" t="s">
        <v>317</v>
      </c>
      <c r="D213" s="8">
        <v>0</v>
      </c>
      <c r="E213" s="9">
        <v>0</v>
      </c>
      <c r="F213" s="9">
        <v>91</v>
      </c>
      <c r="G213" s="8">
        <v>0</v>
      </c>
      <c r="H213" s="9">
        <v>0</v>
      </c>
      <c r="I213" s="9">
        <v>36</v>
      </c>
      <c r="J213" s="8">
        <v>0</v>
      </c>
      <c r="K213" s="9">
        <v>0</v>
      </c>
      <c r="L213" s="10">
        <v>36</v>
      </c>
    </row>
    <row r="214" spans="1:12" s="9" customFormat="1" ht="12.75">
      <c r="A214" s="6" t="s">
        <v>40</v>
      </c>
      <c r="B214" s="7" t="s">
        <v>318</v>
      </c>
      <c r="C214" s="24" t="s">
        <v>319</v>
      </c>
      <c r="D214" s="8">
        <v>0</v>
      </c>
      <c r="E214" s="9">
        <v>0</v>
      </c>
      <c r="F214" s="9">
        <v>0</v>
      </c>
      <c r="G214" s="8"/>
      <c r="J214" s="8">
        <v>51</v>
      </c>
      <c r="K214" s="9">
        <v>0</v>
      </c>
      <c r="L214" s="10">
        <v>0</v>
      </c>
    </row>
    <row r="215" spans="1:12" s="9" customFormat="1" ht="12.75">
      <c r="A215" s="6" t="s">
        <v>40</v>
      </c>
      <c r="B215" s="7" t="s">
        <v>385</v>
      </c>
      <c r="C215" s="24" t="s">
        <v>386</v>
      </c>
      <c r="D215" s="8">
        <v>0</v>
      </c>
      <c r="E215" s="9">
        <v>0</v>
      </c>
      <c r="F215" s="9">
        <v>0</v>
      </c>
      <c r="G215" s="8"/>
      <c r="J215" s="8">
        <v>47</v>
      </c>
      <c r="K215" s="9">
        <v>0</v>
      </c>
      <c r="L215" s="10">
        <v>0</v>
      </c>
    </row>
    <row r="216" spans="1:12" s="9" customFormat="1" ht="12.75">
      <c r="A216" s="6" t="s">
        <v>40</v>
      </c>
      <c r="B216" s="7" t="s">
        <v>320</v>
      </c>
      <c r="C216" s="24" t="s">
        <v>321</v>
      </c>
      <c r="D216" s="8">
        <v>0</v>
      </c>
      <c r="E216" s="9">
        <v>0</v>
      </c>
      <c r="F216" s="9">
        <v>0</v>
      </c>
      <c r="G216" s="8">
        <v>52</v>
      </c>
      <c r="H216" s="9">
        <v>0</v>
      </c>
      <c r="I216" s="9">
        <v>54</v>
      </c>
      <c r="J216" s="8">
        <v>9</v>
      </c>
      <c r="K216" s="9">
        <v>0</v>
      </c>
      <c r="L216" s="10">
        <v>0</v>
      </c>
    </row>
    <row r="217" spans="1:12" s="9" customFormat="1" ht="12.75">
      <c r="A217" s="6" t="s">
        <v>40</v>
      </c>
      <c r="B217" s="7" t="s">
        <v>387</v>
      </c>
      <c r="C217" s="24" t="s">
        <v>388</v>
      </c>
      <c r="D217" s="8">
        <v>0</v>
      </c>
      <c r="E217" s="9">
        <v>0</v>
      </c>
      <c r="F217" s="9">
        <v>0</v>
      </c>
      <c r="G217" s="8"/>
      <c r="J217" s="8">
        <v>65</v>
      </c>
      <c r="K217" s="9">
        <v>0</v>
      </c>
      <c r="L217" s="10">
        <v>31</v>
      </c>
    </row>
    <row r="218" spans="1:12" s="9" customFormat="1" ht="12.75">
      <c r="A218" s="6" t="s">
        <v>40</v>
      </c>
      <c r="B218" s="7" t="s">
        <v>322</v>
      </c>
      <c r="C218" s="24" t="s">
        <v>323</v>
      </c>
      <c r="D218" s="8">
        <v>0</v>
      </c>
      <c r="E218" s="9">
        <v>6</v>
      </c>
      <c r="F218" s="9">
        <v>65</v>
      </c>
      <c r="G218" s="8">
        <v>12</v>
      </c>
      <c r="H218" s="9">
        <v>0</v>
      </c>
      <c r="I218" s="9">
        <v>180</v>
      </c>
      <c r="J218" s="8">
        <v>0</v>
      </c>
      <c r="K218" s="9">
        <v>4</v>
      </c>
      <c r="L218" s="10">
        <v>68</v>
      </c>
    </row>
    <row r="219" spans="1:12" s="9" customFormat="1" ht="12.75">
      <c r="A219" s="6" t="s">
        <v>40</v>
      </c>
      <c r="B219" s="7" t="s">
        <v>324</v>
      </c>
      <c r="C219" s="24" t="s">
        <v>325</v>
      </c>
      <c r="D219" s="8">
        <v>0</v>
      </c>
      <c r="E219" s="9">
        <v>9</v>
      </c>
      <c r="F219" s="9">
        <v>4</v>
      </c>
      <c r="G219" s="8">
        <v>0</v>
      </c>
      <c r="H219" s="9">
        <v>0</v>
      </c>
      <c r="I219" s="9">
        <v>0</v>
      </c>
      <c r="J219" s="8">
        <v>0</v>
      </c>
      <c r="K219" s="9">
        <v>62</v>
      </c>
      <c r="L219" s="10">
        <v>6</v>
      </c>
    </row>
    <row r="220" spans="1:12" s="9" customFormat="1" ht="12.75">
      <c r="A220" s="6" t="s">
        <v>40</v>
      </c>
      <c r="B220" s="7" t="s">
        <v>326</v>
      </c>
      <c r="C220" s="24" t="s">
        <v>327</v>
      </c>
      <c r="D220" s="8">
        <v>0</v>
      </c>
      <c r="E220" s="9">
        <v>0</v>
      </c>
      <c r="F220" s="9">
        <v>36</v>
      </c>
      <c r="G220" s="8">
        <v>4</v>
      </c>
      <c r="H220" s="9">
        <v>0</v>
      </c>
      <c r="I220" s="9">
        <v>51</v>
      </c>
      <c r="J220" s="8">
        <v>4</v>
      </c>
      <c r="K220" s="9">
        <v>125</v>
      </c>
      <c r="L220" s="10">
        <v>37</v>
      </c>
    </row>
    <row r="221" spans="1:12" s="9" customFormat="1" ht="12.75">
      <c r="A221" s="6" t="s">
        <v>40</v>
      </c>
      <c r="B221" s="7" t="s">
        <v>328</v>
      </c>
      <c r="C221" s="24" t="s">
        <v>329</v>
      </c>
      <c r="D221" s="8">
        <v>0</v>
      </c>
      <c r="E221" s="9">
        <v>0</v>
      </c>
      <c r="F221" s="9">
        <v>0</v>
      </c>
      <c r="G221" s="8">
        <v>0</v>
      </c>
      <c r="H221" s="9">
        <v>0</v>
      </c>
      <c r="I221" s="9">
        <v>0</v>
      </c>
      <c r="J221" s="8">
        <v>0</v>
      </c>
      <c r="K221" s="9">
        <v>146</v>
      </c>
      <c r="L221" s="10">
        <v>13</v>
      </c>
    </row>
    <row r="222" spans="1:12" s="9" customFormat="1" ht="12.75">
      <c r="A222" s="6" t="s">
        <v>40</v>
      </c>
      <c r="B222" s="7" t="s">
        <v>330</v>
      </c>
      <c r="C222" s="24" t="s">
        <v>331</v>
      </c>
      <c r="D222" s="8">
        <v>0</v>
      </c>
      <c r="E222" s="9">
        <v>9</v>
      </c>
      <c r="F222" s="9">
        <v>0</v>
      </c>
      <c r="G222" s="8">
        <v>0</v>
      </c>
      <c r="H222" s="9">
        <v>0</v>
      </c>
      <c r="I222" s="9">
        <v>0</v>
      </c>
      <c r="J222" s="8">
        <v>0</v>
      </c>
      <c r="K222" s="9">
        <v>93</v>
      </c>
      <c r="L222" s="10">
        <v>17</v>
      </c>
    </row>
    <row r="223" spans="1:12" s="9" customFormat="1" ht="12.75">
      <c r="A223" s="6" t="s">
        <v>40</v>
      </c>
      <c r="B223" s="7" t="s">
        <v>332</v>
      </c>
      <c r="C223" s="24" t="s">
        <v>333</v>
      </c>
      <c r="D223" s="8">
        <v>40</v>
      </c>
      <c r="E223" s="9">
        <v>16</v>
      </c>
      <c r="F223" s="9">
        <v>238</v>
      </c>
      <c r="G223" s="8">
        <v>170</v>
      </c>
      <c r="H223" s="9">
        <v>2300</v>
      </c>
      <c r="I223" s="9">
        <v>574</v>
      </c>
      <c r="J223" s="8">
        <v>983</v>
      </c>
      <c r="K223" s="9">
        <v>2058</v>
      </c>
      <c r="L223" s="10">
        <v>547</v>
      </c>
    </row>
    <row r="224" spans="1:12" s="9" customFormat="1" ht="12.75">
      <c r="A224" s="6" t="s">
        <v>40</v>
      </c>
      <c r="B224" s="7" t="s">
        <v>334</v>
      </c>
      <c r="C224" s="24" t="s">
        <v>335</v>
      </c>
      <c r="D224" s="8">
        <v>0</v>
      </c>
      <c r="E224" s="9">
        <v>0</v>
      </c>
      <c r="F224" s="9">
        <v>0</v>
      </c>
      <c r="G224" s="8">
        <v>0</v>
      </c>
      <c r="H224" s="9">
        <v>570</v>
      </c>
      <c r="I224" s="9">
        <v>95</v>
      </c>
      <c r="J224" s="8">
        <v>0</v>
      </c>
      <c r="K224" s="9">
        <v>31</v>
      </c>
      <c r="L224" s="10">
        <v>6</v>
      </c>
    </row>
    <row r="225" spans="1:12" s="9" customFormat="1" ht="12.75">
      <c r="A225" s="6" t="s">
        <v>40</v>
      </c>
      <c r="B225" s="7" t="s">
        <v>336</v>
      </c>
      <c r="C225" s="24" t="s">
        <v>337</v>
      </c>
      <c r="D225" s="8">
        <v>7</v>
      </c>
      <c r="E225" s="9">
        <v>0</v>
      </c>
      <c r="F225" s="9">
        <v>36</v>
      </c>
      <c r="G225" s="8">
        <v>21</v>
      </c>
      <c r="H225" s="9">
        <v>0</v>
      </c>
      <c r="I225" s="9">
        <v>28</v>
      </c>
      <c r="J225" s="8">
        <v>32</v>
      </c>
      <c r="K225" s="9">
        <v>129</v>
      </c>
      <c r="L225" s="10">
        <v>85</v>
      </c>
    </row>
    <row r="226" spans="1:12" s="9" customFormat="1" ht="12.75">
      <c r="A226" s="6" t="s">
        <v>40</v>
      </c>
      <c r="B226" s="7" t="s">
        <v>338</v>
      </c>
      <c r="C226" s="24" t="s">
        <v>339</v>
      </c>
      <c r="D226" s="8">
        <v>0</v>
      </c>
      <c r="E226" s="9">
        <v>243</v>
      </c>
      <c r="F226" s="9">
        <v>42</v>
      </c>
      <c r="G226" s="8">
        <v>3</v>
      </c>
      <c r="H226" s="9">
        <v>38</v>
      </c>
      <c r="I226" s="9">
        <v>17</v>
      </c>
      <c r="J226" s="8">
        <v>2</v>
      </c>
      <c r="K226" s="9">
        <v>399</v>
      </c>
      <c r="L226" s="10">
        <v>87</v>
      </c>
    </row>
    <row r="227" spans="1:12" s="9" customFormat="1" ht="12.75">
      <c r="A227" s="6" t="s">
        <v>40</v>
      </c>
      <c r="B227" s="7" t="s">
        <v>340</v>
      </c>
      <c r="C227" s="24" t="s">
        <v>341</v>
      </c>
      <c r="D227" s="8">
        <v>5</v>
      </c>
      <c r="E227" s="9">
        <v>0</v>
      </c>
      <c r="F227" s="9">
        <v>16</v>
      </c>
      <c r="G227" s="8">
        <v>5</v>
      </c>
      <c r="H227" s="9">
        <v>494</v>
      </c>
      <c r="I227" s="9">
        <v>125</v>
      </c>
      <c r="J227" s="8">
        <v>2</v>
      </c>
      <c r="K227" s="9">
        <v>188</v>
      </c>
      <c r="L227" s="10">
        <v>46</v>
      </c>
    </row>
    <row r="228" spans="1:12" s="9" customFormat="1" ht="12.75">
      <c r="A228" s="6" t="s">
        <v>40</v>
      </c>
      <c r="B228" s="7" t="s">
        <v>342</v>
      </c>
      <c r="C228" s="24" t="s">
        <v>343</v>
      </c>
      <c r="D228" s="8">
        <v>0</v>
      </c>
      <c r="E228" s="9">
        <v>63</v>
      </c>
      <c r="F228" s="9">
        <v>9</v>
      </c>
      <c r="G228" s="8">
        <v>0</v>
      </c>
      <c r="H228" s="9">
        <v>0</v>
      </c>
      <c r="I228" s="9">
        <v>0</v>
      </c>
      <c r="J228" s="8">
        <v>0</v>
      </c>
      <c r="K228" s="9">
        <v>226</v>
      </c>
      <c r="L228" s="10">
        <v>32</v>
      </c>
    </row>
    <row r="229" spans="1:12" s="9" customFormat="1" ht="12.75">
      <c r="A229" s="6" t="s">
        <v>40</v>
      </c>
      <c r="B229" s="7" t="s">
        <v>344</v>
      </c>
      <c r="C229" s="24" t="s">
        <v>345</v>
      </c>
      <c r="D229" s="8">
        <v>0</v>
      </c>
      <c r="E229" s="9">
        <v>0</v>
      </c>
      <c r="F229" s="9">
        <v>0</v>
      </c>
      <c r="G229" s="8">
        <v>0</v>
      </c>
      <c r="H229" s="9">
        <v>0</v>
      </c>
      <c r="I229" s="9">
        <v>0</v>
      </c>
      <c r="J229" s="8">
        <v>18</v>
      </c>
      <c r="K229" s="9">
        <v>125</v>
      </c>
      <c r="L229" s="10">
        <v>17</v>
      </c>
    </row>
    <row r="230" spans="1:12" s="9" customFormat="1" ht="12.75">
      <c r="A230" s="6" t="s">
        <v>40</v>
      </c>
      <c r="B230" s="7" t="s">
        <v>346</v>
      </c>
      <c r="C230" s="24" t="s">
        <v>54</v>
      </c>
      <c r="D230" s="8">
        <v>0</v>
      </c>
      <c r="E230" s="9">
        <v>0</v>
      </c>
      <c r="F230" s="9">
        <v>8</v>
      </c>
      <c r="G230" s="8">
        <v>0</v>
      </c>
      <c r="H230" s="9">
        <v>0</v>
      </c>
      <c r="I230" s="9">
        <v>14</v>
      </c>
      <c r="J230" s="8">
        <v>0</v>
      </c>
      <c r="K230" s="9">
        <v>0</v>
      </c>
      <c r="L230" s="10">
        <v>14</v>
      </c>
    </row>
    <row r="231" spans="1:12" s="9" customFormat="1" ht="12.75">
      <c r="A231" s="6" t="s">
        <v>40</v>
      </c>
      <c r="B231" s="7" t="s">
        <v>347</v>
      </c>
      <c r="C231" s="24" t="s">
        <v>56</v>
      </c>
      <c r="D231" s="8">
        <v>0</v>
      </c>
      <c r="E231" s="9">
        <v>0</v>
      </c>
      <c r="F231" s="9">
        <v>0</v>
      </c>
      <c r="G231" s="8">
        <v>0</v>
      </c>
      <c r="H231" s="9">
        <v>0</v>
      </c>
      <c r="I231" s="9">
        <v>30</v>
      </c>
      <c r="J231" s="8">
        <v>0</v>
      </c>
      <c r="K231" s="9">
        <v>0</v>
      </c>
      <c r="L231" s="10">
        <v>38</v>
      </c>
    </row>
    <row r="232" spans="1:12" s="9" customFormat="1" ht="12.75">
      <c r="A232" s="6" t="s">
        <v>40</v>
      </c>
      <c r="B232" s="7" t="s">
        <v>348</v>
      </c>
      <c r="C232" s="24" t="s">
        <v>389</v>
      </c>
      <c r="D232" s="8">
        <v>0</v>
      </c>
      <c r="E232" s="9">
        <v>0</v>
      </c>
      <c r="F232" s="9">
        <v>0</v>
      </c>
      <c r="G232" s="8">
        <v>233</v>
      </c>
      <c r="H232" s="9">
        <v>0</v>
      </c>
      <c r="I232" s="9">
        <v>6</v>
      </c>
      <c r="J232" s="8"/>
      <c r="L232" s="10"/>
    </row>
    <row r="233" spans="1:12" s="9" customFormat="1" ht="12.75">
      <c r="A233" s="6" t="s">
        <v>40</v>
      </c>
      <c r="B233" s="7" t="s">
        <v>349</v>
      </c>
      <c r="C233" s="24" t="s">
        <v>390</v>
      </c>
      <c r="D233" s="8">
        <v>0</v>
      </c>
      <c r="E233" s="9">
        <v>0</v>
      </c>
      <c r="F233" s="9">
        <v>172</v>
      </c>
      <c r="G233" s="8">
        <v>0</v>
      </c>
      <c r="H233" s="9">
        <v>0</v>
      </c>
      <c r="I233" s="9">
        <v>92</v>
      </c>
      <c r="J233" s="8">
        <v>0</v>
      </c>
      <c r="K233" s="9">
        <v>0</v>
      </c>
      <c r="L233" s="10">
        <v>37</v>
      </c>
    </row>
    <row r="234" spans="1:12" s="9" customFormat="1" ht="12.75">
      <c r="A234" s="6" t="s">
        <v>40</v>
      </c>
      <c r="B234" s="7" t="s">
        <v>350</v>
      </c>
      <c r="C234" s="24" t="s">
        <v>391</v>
      </c>
      <c r="D234" s="8">
        <v>0</v>
      </c>
      <c r="E234" s="9">
        <v>0</v>
      </c>
      <c r="F234" s="9">
        <v>0</v>
      </c>
      <c r="G234" s="8">
        <v>51</v>
      </c>
      <c r="H234" s="9">
        <v>0</v>
      </c>
      <c r="I234" s="9">
        <v>14</v>
      </c>
      <c r="J234" s="8">
        <v>10</v>
      </c>
      <c r="K234" s="9">
        <v>0</v>
      </c>
      <c r="L234" s="10">
        <v>0</v>
      </c>
    </row>
    <row r="235" spans="1:12" s="9" customFormat="1" ht="12.75">
      <c r="A235" s="6" t="s">
        <v>40</v>
      </c>
      <c r="B235" s="7" t="s">
        <v>351</v>
      </c>
      <c r="C235" s="24" t="s">
        <v>392</v>
      </c>
      <c r="D235" s="8">
        <v>0</v>
      </c>
      <c r="E235" s="9">
        <v>0</v>
      </c>
      <c r="F235" s="9">
        <v>0</v>
      </c>
      <c r="G235" s="8">
        <v>10</v>
      </c>
      <c r="H235" s="9">
        <v>0</v>
      </c>
      <c r="I235" s="9">
        <v>0</v>
      </c>
      <c r="J235" s="8">
        <v>2</v>
      </c>
      <c r="K235" s="9">
        <v>0</v>
      </c>
      <c r="L235" s="10">
        <v>0</v>
      </c>
    </row>
    <row r="236" spans="1:12" s="9" customFormat="1" ht="12.75">
      <c r="A236" s="6" t="s">
        <v>40</v>
      </c>
      <c r="B236" s="7" t="s">
        <v>352</v>
      </c>
      <c r="C236" s="24" t="s">
        <v>353</v>
      </c>
      <c r="D236" s="8">
        <v>0</v>
      </c>
      <c r="E236" s="9">
        <v>0</v>
      </c>
      <c r="F236" s="9">
        <v>12</v>
      </c>
      <c r="G236" s="8"/>
      <c r="J236" s="8"/>
      <c r="L236" s="10"/>
    </row>
    <row r="237" spans="1:12" s="9" customFormat="1" ht="12.75">
      <c r="A237" s="6" t="s">
        <v>40</v>
      </c>
      <c r="B237" s="7" t="s">
        <v>354</v>
      </c>
      <c r="C237" s="24" t="s">
        <v>355</v>
      </c>
      <c r="D237" s="8">
        <v>0</v>
      </c>
      <c r="E237" s="9">
        <v>0</v>
      </c>
      <c r="F237" s="9">
        <v>0</v>
      </c>
      <c r="G237" s="8">
        <v>6</v>
      </c>
      <c r="H237" s="9">
        <v>0</v>
      </c>
      <c r="I237" s="9">
        <v>6</v>
      </c>
      <c r="J237" s="8"/>
      <c r="L237" s="10"/>
    </row>
    <row r="238" spans="1:12" s="9" customFormat="1" ht="12.75">
      <c r="A238" s="6" t="s">
        <v>40</v>
      </c>
      <c r="B238" s="7" t="s">
        <v>356</v>
      </c>
      <c r="C238" s="24" t="s">
        <v>357</v>
      </c>
      <c r="D238" s="8">
        <v>218</v>
      </c>
      <c r="E238" s="9">
        <v>0</v>
      </c>
      <c r="F238" s="9">
        <v>0</v>
      </c>
      <c r="G238" s="8">
        <v>1320</v>
      </c>
      <c r="H238" s="9">
        <v>0</v>
      </c>
      <c r="I238" s="9">
        <v>0</v>
      </c>
      <c r="J238" s="8">
        <v>1780</v>
      </c>
      <c r="K238" s="9">
        <v>0</v>
      </c>
      <c r="L238" s="10">
        <v>12</v>
      </c>
    </row>
    <row r="239" spans="1:12" s="9" customFormat="1" ht="12.75">
      <c r="A239" s="6" t="s">
        <v>40</v>
      </c>
      <c r="B239" s="7" t="s">
        <v>393</v>
      </c>
      <c r="C239" s="24" t="s">
        <v>394</v>
      </c>
      <c r="D239" s="8">
        <v>0</v>
      </c>
      <c r="E239" s="9">
        <v>0</v>
      </c>
      <c r="F239" s="9">
        <v>0</v>
      </c>
      <c r="G239" s="8"/>
      <c r="J239" s="8">
        <v>51</v>
      </c>
      <c r="K239" s="9">
        <v>0</v>
      </c>
      <c r="L239" s="10">
        <v>0</v>
      </c>
    </row>
    <row r="240" spans="1:12" s="9" customFormat="1" ht="12.75">
      <c r="A240" s="6" t="s">
        <v>40</v>
      </c>
      <c r="B240" s="7" t="s">
        <v>360</v>
      </c>
      <c r="C240" s="24" t="s">
        <v>361</v>
      </c>
      <c r="D240" s="8">
        <v>0</v>
      </c>
      <c r="E240" s="9">
        <v>0</v>
      </c>
      <c r="F240" s="9">
        <v>0</v>
      </c>
      <c r="G240" s="8">
        <v>104</v>
      </c>
      <c r="H240" s="9">
        <v>0</v>
      </c>
      <c r="I240" s="9">
        <v>0</v>
      </c>
      <c r="J240" s="8">
        <v>192</v>
      </c>
      <c r="K240" s="9">
        <v>0</v>
      </c>
      <c r="L240" s="10">
        <v>8</v>
      </c>
    </row>
    <row r="241" spans="1:12" s="9" customFormat="1" ht="12.75">
      <c r="A241" s="19" t="s">
        <v>66</v>
      </c>
      <c r="B241" s="20"/>
      <c r="C241" s="22"/>
      <c r="D241" s="21">
        <v>26768</v>
      </c>
      <c r="E241" s="20">
        <v>1530</v>
      </c>
      <c r="F241" s="20">
        <v>24275</v>
      </c>
      <c r="G241" s="20">
        <v>416019</v>
      </c>
      <c r="H241" s="20">
        <v>19453</v>
      </c>
      <c r="I241" s="20">
        <v>101642</v>
      </c>
      <c r="J241" s="21">
        <v>391565</v>
      </c>
      <c r="K241" s="20">
        <v>18529</v>
      </c>
      <c r="L241" s="22">
        <v>96789</v>
      </c>
    </row>
    <row r="242" spans="1:12" s="9" customFormat="1" ht="12.75">
      <c r="A242" s="3"/>
      <c r="B242" s="3"/>
      <c r="C242" s="3"/>
      <c r="D242"/>
      <c r="E242"/>
      <c r="F242"/>
      <c r="G242"/>
      <c r="H242"/>
      <c r="I242"/>
      <c r="J242"/>
      <c r="K242"/>
      <c r="L242"/>
    </row>
    <row r="243" spans="1:12" s="9" customFormat="1" ht="12.75">
      <c r="A243" s="3"/>
      <c r="B243" s="3"/>
      <c r="C243" s="3"/>
      <c r="D243"/>
      <c r="E243"/>
      <c r="F243"/>
      <c r="G243"/>
      <c r="H243"/>
      <c r="I243"/>
      <c r="J243"/>
      <c r="K243"/>
      <c r="L243"/>
    </row>
    <row r="244" spans="1:12" s="9" customFormat="1" ht="12.75">
      <c r="A244" s="3"/>
      <c r="B244" s="3"/>
      <c r="C244" s="3"/>
      <c r="D244"/>
      <c r="E244"/>
      <c r="F244"/>
      <c r="G244"/>
      <c r="H244"/>
      <c r="I244"/>
      <c r="J244"/>
      <c r="K244"/>
      <c r="L244"/>
    </row>
    <row r="245" spans="1:12" s="9" customFormat="1" ht="12.75">
      <c r="A245" s="3"/>
      <c r="B245" s="3"/>
      <c r="C245" s="3"/>
      <c r="D245"/>
      <c r="E245"/>
      <c r="F245"/>
      <c r="G245"/>
      <c r="H245"/>
      <c r="I245"/>
      <c r="J245"/>
      <c r="K245"/>
      <c r="L245"/>
    </row>
    <row r="246" spans="1:3" s="9" customFormat="1" ht="12.75">
      <c r="A246" s="7"/>
      <c r="B246" s="7"/>
      <c r="C246" s="7"/>
    </row>
    <row r="247" spans="1:3" s="9" customFormat="1" ht="12.75">
      <c r="A247" s="7"/>
      <c r="B247" s="7"/>
      <c r="C247" s="7"/>
    </row>
    <row r="248" spans="1:3" s="9" customFormat="1" ht="12.75">
      <c r="A248" s="7"/>
      <c r="B248" s="7"/>
      <c r="C248" s="7"/>
    </row>
    <row r="249" spans="1:3" s="9" customFormat="1" ht="12.75">
      <c r="A249" s="7"/>
      <c r="B249" s="7"/>
      <c r="C249" s="7"/>
    </row>
    <row r="250" spans="1:3" s="9" customFormat="1" ht="12.75">
      <c r="A250" s="7"/>
      <c r="B250" s="7"/>
      <c r="C250" s="7"/>
    </row>
    <row r="251" spans="1:3" s="9" customFormat="1" ht="12.75">
      <c r="A251" s="7"/>
      <c r="B251" s="7"/>
      <c r="C251" s="7"/>
    </row>
    <row r="252" spans="1:3" s="9" customFormat="1" ht="12.75">
      <c r="A252" s="7"/>
      <c r="B252" s="7"/>
      <c r="C252" s="7"/>
    </row>
    <row r="253" s="9" customFormat="1" ht="12.75">
      <c r="A253" s="7"/>
    </row>
    <row r="254" s="9" customFormat="1" ht="12.75"/>
    <row r="255" spans="1:15" s="9" customFormat="1" ht="12.75">
      <c r="A255"/>
      <c r="B255"/>
      <c r="C255"/>
      <c r="D255"/>
      <c r="E255"/>
      <c r="F255"/>
      <c r="G255"/>
      <c r="H255"/>
      <c r="I255"/>
      <c r="J255"/>
      <c r="K255"/>
      <c r="L255"/>
      <c r="M255" s="23"/>
      <c r="N255"/>
      <c r="O255"/>
    </row>
    <row r="256" spans="1:15" s="9" customFormat="1" ht="12.75">
      <c r="A256"/>
      <c r="B256"/>
      <c r="C256"/>
      <c r="D256"/>
      <c r="E256"/>
      <c r="F256"/>
      <c r="G256"/>
      <c r="H256"/>
      <c r="I256"/>
      <c r="J256"/>
      <c r="K256"/>
      <c r="L256"/>
      <c r="M256"/>
      <c r="N256"/>
      <c r="O256"/>
    </row>
    <row r="257" spans="1:15" s="9" customFormat="1" ht="12.75">
      <c r="A257"/>
      <c r="B257"/>
      <c r="C257"/>
      <c r="D257"/>
      <c r="E257"/>
      <c r="F257"/>
      <c r="G257"/>
      <c r="H257"/>
      <c r="I257"/>
      <c r="J257"/>
      <c r="K257"/>
      <c r="L257"/>
      <c r="M257"/>
      <c r="N257"/>
      <c r="O257"/>
    </row>
    <row r="258" spans="1:15" s="9" customFormat="1" ht="12.75">
      <c r="A258" s="13"/>
      <c r="B258"/>
      <c r="C258"/>
      <c r="D258"/>
      <c r="E258"/>
      <c r="F258"/>
      <c r="G258"/>
      <c r="H258"/>
      <c r="I258"/>
      <c r="J258"/>
      <c r="K258"/>
      <c r="L258"/>
      <c r="M258"/>
      <c r="N258"/>
      <c r="O258"/>
    </row>
    <row r="259" spans="1:15" s="9" customFormat="1" ht="12.75">
      <c r="A259" s="59" t="s">
        <v>493</v>
      </c>
      <c r="B259" s="13"/>
      <c r="C259" s="13"/>
      <c r="D259"/>
      <c r="E259"/>
      <c r="F259"/>
      <c r="G259"/>
      <c r="H259"/>
      <c r="I259"/>
      <c r="J259"/>
      <c r="K259"/>
      <c r="L259"/>
      <c r="M259"/>
      <c r="N259"/>
      <c r="O259"/>
    </row>
    <row r="260" spans="1:15" s="9" customFormat="1" ht="12.75" customHeight="1">
      <c r="A260" s="117" t="s">
        <v>476</v>
      </c>
      <c r="B260" s="118"/>
      <c r="C260" s="119"/>
      <c r="D260" s="111" t="str">
        <f>D55</f>
        <v>Summer 1998</v>
      </c>
      <c r="E260" s="112"/>
      <c r="F260" s="113"/>
      <c r="G260" s="111" t="str">
        <f>G55</f>
        <v>Fall 1998</v>
      </c>
      <c r="H260" s="112"/>
      <c r="I260" s="113"/>
      <c r="J260" s="111" t="str">
        <f>J55</f>
        <v>Spring 1998</v>
      </c>
      <c r="K260" s="112"/>
      <c r="L260" s="113"/>
      <c r="M260" s="109" t="s">
        <v>492</v>
      </c>
      <c r="N260" s="84"/>
      <c r="O260" s="84"/>
    </row>
    <row r="261" spans="1:15" s="9" customFormat="1" ht="12.75">
      <c r="A261" s="107"/>
      <c r="B261" s="108"/>
      <c r="C261" s="120"/>
      <c r="D261" s="114"/>
      <c r="E261" s="115"/>
      <c r="F261" s="116"/>
      <c r="G261" s="114"/>
      <c r="H261" s="115"/>
      <c r="I261" s="116"/>
      <c r="J261" s="114"/>
      <c r="K261" s="115"/>
      <c r="L261" s="116"/>
      <c r="M261" s="110"/>
      <c r="N261" s="85"/>
      <c r="O261" s="85"/>
    </row>
    <row r="262" spans="1:15" s="9" customFormat="1" ht="12.75">
      <c r="A262" s="107"/>
      <c r="B262" s="108"/>
      <c r="C262" s="120"/>
      <c r="D262" s="37" t="s">
        <v>6</v>
      </c>
      <c r="E262" s="36" t="s">
        <v>7</v>
      </c>
      <c r="F262" s="36" t="s">
        <v>8</v>
      </c>
      <c r="G262" s="37" t="s">
        <v>6</v>
      </c>
      <c r="H262" s="36" t="s">
        <v>7</v>
      </c>
      <c r="I262" s="38" t="s">
        <v>8</v>
      </c>
      <c r="J262" s="36" t="s">
        <v>6</v>
      </c>
      <c r="K262" s="36" t="s">
        <v>7</v>
      </c>
      <c r="L262" s="38" t="s">
        <v>8</v>
      </c>
      <c r="M262" s="67" t="s">
        <v>6</v>
      </c>
      <c r="N262" s="85"/>
      <c r="O262" s="85"/>
    </row>
    <row r="263" spans="1:13" s="9" customFormat="1" ht="12.75">
      <c r="A263" s="6" t="s">
        <v>9</v>
      </c>
      <c r="B263" s="7" t="s">
        <v>70</v>
      </c>
      <c r="C263" s="7" t="s">
        <v>71</v>
      </c>
      <c r="D263" s="8"/>
      <c r="G263" s="8"/>
      <c r="I263" s="10"/>
      <c r="L263" s="10"/>
      <c r="M263" s="86">
        <v>12</v>
      </c>
    </row>
    <row r="264" spans="1:13" s="9" customFormat="1" ht="12.75">
      <c r="A264" s="6" t="s">
        <v>9</v>
      </c>
      <c r="B264" s="7" t="s">
        <v>75</v>
      </c>
      <c r="C264" s="7" t="s">
        <v>76</v>
      </c>
      <c r="D264" s="8">
        <v>0</v>
      </c>
      <c r="E264" s="9">
        <v>0</v>
      </c>
      <c r="F264" s="9">
        <v>16</v>
      </c>
      <c r="G264" s="8">
        <v>6</v>
      </c>
      <c r="H264" s="9">
        <v>0</v>
      </c>
      <c r="I264" s="10">
        <v>185</v>
      </c>
      <c r="J264" s="9">
        <v>22</v>
      </c>
      <c r="K264" s="9">
        <v>0</v>
      </c>
      <c r="L264" s="10">
        <v>158</v>
      </c>
      <c r="M264" s="86"/>
    </row>
    <row r="265" spans="1:13" s="9" customFormat="1" ht="12.75">
      <c r="A265" s="6" t="s">
        <v>9</v>
      </c>
      <c r="B265" s="7" t="s">
        <v>77</v>
      </c>
      <c r="C265" s="7" t="s">
        <v>78</v>
      </c>
      <c r="D265" s="8"/>
      <c r="G265" s="8">
        <v>0</v>
      </c>
      <c r="H265" s="9">
        <v>0</v>
      </c>
      <c r="I265" s="10">
        <v>58</v>
      </c>
      <c r="J265" s="9">
        <v>0</v>
      </c>
      <c r="K265" s="9">
        <v>0</v>
      </c>
      <c r="L265" s="10">
        <v>14</v>
      </c>
      <c r="M265" s="86"/>
    </row>
    <row r="266" spans="1:13" s="9" customFormat="1" ht="12.75">
      <c r="A266" s="6" t="s">
        <v>9</v>
      </c>
      <c r="B266" s="7" t="s">
        <v>79</v>
      </c>
      <c r="C266" s="7" t="s">
        <v>80</v>
      </c>
      <c r="D266" s="8">
        <v>2</v>
      </c>
      <c r="E266" s="9">
        <v>0</v>
      </c>
      <c r="F266" s="9">
        <v>86</v>
      </c>
      <c r="G266" s="8">
        <v>0</v>
      </c>
      <c r="H266" s="9">
        <v>0</v>
      </c>
      <c r="I266" s="10">
        <v>88</v>
      </c>
      <c r="J266" s="9">
        <v>0</v>
      </c>
      <c r="K266" s="9">
        <v>0</v>
      </c>
      <c r="L266" s="10">
        <v>18</v>
      </c>
      <c r="M266" s="86"/>
    </row>
    <row r="267" spans="1:13" s="9" customFormat="1" ht="12.75">
      <c r="A267" s="6" t="s">
        <v>9</v>
      </c>
      <c r="B267" s="7" t="s">
        <v>81</v>
      </c>
      <c r="C267" s="7" t="s">
        <v>82</v>
      </c>
      <c r="D267" s="8">
        <v>0</v>
      </c>
      <c r="E267" s="9">
        <v>0</v>
      </c>
      <c r="F267" s="9">
        <v>45</v>
      </c>
      <c r="G267" s="8">
        <v>0</v>
      </c>
      <c r="H267" s="9">
        <v>0</v>
      </c>
      <c r="I267" s="10">
        <v>151</v>
      </c>
      <c r="J267" s="9">
        <v>0</v>
      </c>
      <c r="K267" s="9">
        <v>0</v>
      </c>
      <c r="L267" s="10">
        <v>210</v>
      </c>
      <c r="M267" s="86"/>
    </row>
    <row r="268" spans="1:13" s="9" customFormat="1" ht="12.75">
      <c r="A268" s="6" t="s">
        <v>9</v>
      </c>
      <c r="B268" s="7" t="s">
        <v>83</v>
      </c>
      <c r="C268" s="7" t="s">
        <v>84</v>
      </c>
      <c r="D268" s="8"/>
      <c r="G268" s="8">
        <v>11</v>
      </c>
      <c r="H268" s="9">
        <v>0</v>
      </c>
      <c r="I268" s="10">
        <v>59</v>
      </c>
      <c r="J268" s="9">
        <v>3</v>
      </c>
      <c r="K268" s="9">
        <v>0</v>
      </c>
      <c r="L268" s="10">
        <v>0</v>
      </c>
      <c r="M268" s="86"/>
    </row>
    <row r="269" spans="1:13" s="9" customFormat="1" ht="12.75">
      <c r="A269" s="6" t="s">
        <v>9</v>
      </c>
      <c r="B269" s="7" t="s">
        <v>85</v>
      </c>
      <c r="C269" s="7" t="s">
        <v>86</v>
      </c>
      <c r="D269" s="8"/>
      <c r="G269" s="8">
        <v>0</v>
      </c>
      <c r="H269" s="9">
        <v>0</v>
      </c>
      <c r="I269" s="10">
        <v>1</v>
      </c>
      <c r="L269" s="10"/>
      <c r="M269" s="86"/>
    </row>
    <row r="270" spans="1:13" s="9" customFormat="1" ht="12.75">
      <c r="A270" s="6" t="s">
        <v>9</v>
      </c>
      <c r="B270" s="7" t="s">
        <v>89</v>
      </c>
      <c r="C270" s="7" t="s">
        <v>90</v>
      </c>
      <c r="D270" s="8"/>
      <c r="G270" s="8"/>
      <c r="I270" s="10"/>
      <c r="L270" s="10"/>
      <c r="M270" s="86">
        <v>60</v>
      </c>
    </row>
    <row r="271" spans="1:13" s="9" customFormat="1" ht="12.75">
      <c r="A271" s="6" t="s">
        <v>9</v>
      </c>
      <c r="B271" s="7" t="s">
        <v>96</v>
      </c>
      <c r="C271" s="7" t="s">
        <v>97</v>
      </c>
      <c r="D271" s="8"/>
      <c r="G271" s="8"/>
      <c r="I271" s="10"/>
      <c r="L271" s="10"/>
      <c r="M271" s="86">
        <v>315</v>
      </c>
    </row>
    <row r="272" spans="1:13" s="9" customFormat="1" ht="12.75">
      <c r="A272" s="6" t="s">
        <v>9</v>
      </c>
      <c r="B272" s="7" t="s">
        <v>98</v>
      </c>
      <c r="C272" s="7" t="s">
        <v>99</v>
      </c>
      <c r="D272" s="8">
        <v>0</v>
      </c>
      <c r="E272" s="9">
        <v>0</v>
      </c>
      <c r="F272" s="9">
        <v>8</v>
      </c>
      <c r="G272" s="8">
        <v>0</v>
      </c>
      <c r="H272" s="9">
        <v>0</v>
      </c>
      <c r="I272" s="10">
        <v>6</v>
      </c>
      <c r="L272" s="10"/>
      <c r="M272" s="86"/>
    </row>
    <row r="273" spans="1:13" s="9" customFormat="1" ht="12.75">
      <c r="A273" s="6" t="s">
        <v>9</v>
      </c>
      <c r="B273" s="7" t="s">
        <v>100</v>
      </c>
      <c r="C273" s="7" t="s">
        <v>101</v>
      </c>
      <c r="D273" s="8"/>
      <c r="G273" s="8">
        <v>0</v>
      </c>
      <c r="H273" s="9">
        <v>0</v>
      </c>
      <c r="I273" s="10">
        <v>4</v>
      </c>
      <c r="L273" s="10"/>
      <c r="M273" s="86">
        <v>459</v>
      </c>
    </row>
    <row r="274" spans="1:13" s="9" customFormat="1" ht="12.75">
      <c r="A274" s="6" t="s">
        <v>9</v>
      </c>
      <c r="B274" s="7" t="s">
        <v>104</v>
      </c>
      <c r="C274" s="7" t="s">
        <v>105</v>
      </c>
      <c r="D274" s="8">
        <v>0</v>
      </c>
      <c r="E274" s="9">
        <v>0</v>
      </c>
      <c r="F274" s="9">
        <v>100</v>
      </c>
      <c r="G274" s="8">
        <v>0</v>
      </c>
      <c r="H274" s="9">
        <v>0</v>
      </c>
      <c r="I274" s="10">
        <v>212</v>
      </c>
      <c r="J274" s="9">
        <v>0</v>
      </c>
      <c r="K274" s="9">
        <v>0</v>
      </c>
      <c r="L274" s="10">
        <v>280</v>
      </c>
      <c r="M274" s="86"/>
    </row>
    <row r="275" spans="1:13" s="9" customFormat="1" ht="12.75">
      <c r="A275" s="6" t="s">
        <v>9</v>
      </c>
      <c r="B275" s="7" t="s">
        <v>106</v>
      </c>
      <c r="C275" s="7" t="s">
        <v>107</v>
      </c>
      <c r="D275" s="8">
        <v>0</v>
      </c>
      <c r="E275" s="9">
        <v>0</v>
      </c>
      <c r="F275" s="9">
        <v>264</v>
      </c>
      <c r="G275" s="8">
        <v>0</v>
      </c>
      <c r="H275" s="9">
        <v>0</v>
      </c>
      <c r="I275" s="10">
        <v>8</v>
      </c>
      <c r="J275" s="9">
        <v>0</v>
      </c>
      <c r="K275" s="9">
        <v>0</v>
      </c>
      <c r="L275" s="10">
        <v>32</v>
      </c>
      <c r="M275" s="86">
        <v>51</v>
      </c>
    </row>
    <row r="276" spans="1:13" s="9" customFormat="1" ht="12.75">
      <c r="A276" s="6" t="s">
        <v>9</v>
      </c>
      <c r="B276" s="7" t="s">
        <v>108</v>
      </c>
      <c r="C276" s="7" t="s">
        <v>109</v>
      </c>
      <c r="D276" s="8">
        <v>0</v>
      </c>
      <c r="E276" s="9">
        <v>0</v>
      </c>
      <c r="F276" s="9">
        <v>673</v>
      </c>
      <c r="G276" s="8">
        <v>0</v>
      </c>
      <c r="H276" s="9">
        <v>0</v>
      </c>
      <c r="I276" s="10">
        <v>684</v>
      </c>
      <c r="J276" s="9">
        <v>4</v>
      </c>
      <c r="K276" s="9">
        <v>0</v>
      </c>
      <c r="L276" s="10">
        <v>623</v>
      </c>
      <c r="M276" s="86"/>
    </row>
    <row r="277" spans="1:13" s="9" customFormat="1" ht="12.75">
      <c r="A277" s="6" t="s">
        <v>9</v>
      </c>
      <c r="B277" s="7" t="s">
        <v>110</v>
      </c>
      <c r="C277" s="7" t="s">
        <v>111</v>
      </c>
      <c r="D277" s="8">
        <v>0</v>
      </c>
      <c r="E277" s="9">
        <v>0</v>
      </c>
      <c r="F277" s="9">
        <v>116</v>
      </c>
      <c r="G277" s="8">
        <v>2</v>
      </c>
      <c r="H277" s="9">
        <v>0</v>
      </c>
      <c r="I277" s="10">
        <v>58</v>
      </c>
      <c r="J277" s="9">
        <v>2</v>
      </c>
      <c r="K277" s="9">
        <v>0</v>
      </c>
      <c r="L277" s="10">
        <v>76</v>
      </c>
      <c r="M277" s="86"/>
    </row>
    <row r="278" spans="1:13" s="9" customFormat="1" ht="12.75">
      <c r="A278" s="6" t="s">
        <v>9</v>
      </c>
      <c r="B278" s="7" t="s">
        <v>112</v>
      </c>
      <c r="C278" s="7" t="s">
        <v>113</v>
      </c>
      <c r="D278" s="8">
        <v>0</v>
      </c>
      <c r="E278" s="9">
        <v>0</v>
      </c>
      <c r="F278" s="9">
        <v>30</v>
      </c>
      <c r="G278" s="8">
        <v>0</v>
      </c>
      <c r="H278" s="9">
        <v>0</v>
      </c>
      <c r="I278" s="10">
        <v>181</v>
      </c>
      <c r="J278" s="9">
        <v>0</v>
      </c>
      <c r="K278" s="9">
        <v>0</v>
      </c>
      <c r="L278" s="10">
        <v>130</v>
      </c>
      <c r="M278" s="86"/>
    </row>
    <row r="279" spans="1:13" s="9" customFormat="1" ht="12.75">
      <c r="A279" s="6" t="s">
        <v>9</v>
      </c>
      <c r="B279" s="7" t="s">
        <v>114</v>
      </c>
      <c r="C279" s="7" t="s">
        <v>115</v>
      </c>
      <c r="D279" s="8">
        <v>0</v>
      </c>
      <c r="E279" s="9">
        <v>0</v>
      </c>
      <c r="F279" s="9">
        <v>816</v>
      </c>
      <c r="G279" s="8">
        <v>0</v>
      </c>
      <c r="H279" s="9">
        <v>0</v>
      </c>
      <c r="I279" s="10">
        <v>88</v>
      </c>
      <c r="J279" s="9">
        <v>0</v>
      </c>
      <c r="K279" s="9">
        <v>0</v>
      </c>
      <c r="L279" s="10">
        <v>28</v>
      </c>
      <c r="M279" s="86"/>
    </row>
    <row r="280" spans="1:13" s="9" customFormat="1" ht="12.75">
      <c r="A280" s="6" t="s">
        <v>9</v>
      </c>
      <c r="B280" s="7" t="s">
        <v>124</v>
      </c>
      <c r="C280" s="7" t="s">
        <v>125</v>
      </c>
      <c r="D280" s="8">
        <v>0</v>
      </c>
      <c r="E280" s="9">
        <v>0</v>
      </c>
      <c r="F280" s="9">
        <v>72</v>
      </c>
      <c r="G280" s="8">
        <v>0</v>
      </c>
      <c r="H280" s="9">
        <v>0</v>
      </c>
      <c r="I280" s="10">
        <v>370</v>
      </c>
      <c r="J280" s="9">
        <v>0</v>
      </c>
      <c r="K280" s="9">
        <v>0</v>
      </c>
      <c r="L280" s="10">
        <v>28</v>
      </c>
      <c r="M280" s="86"/>
    </row>
    <row r="281" spans="1:13" s="9" customFormat="1" ht="12.75">
      <c r="A281" s="6" t="s">
        <v>9</v>
      </c>
      <c r="B281" s="7" t="s">
        <v>130</v>
      </c>
      <c r="C281" s="7" t="s">
        <v>131</v>
      </c>
      <c r="D281" s="8"/>
      <c r="G281" s="8">
        <v>0</v>
      </c>
      <c r="H281" s="9">
        <v>0</v>
      </c>
      <c r="I281" s="10">
        <v>50</v>
      </c>
      <c r="J281" s="9">
        <v>0</v>
      </c>
      <c r="K281" s="9">
        <v>0</v>
      </c>
      <c r="L281" s="10">
        <v>13</v>
      </c>
      <c r="M281" s="86">
        <v>3</v>
      </c>
    </row>
    <row r="282" spans="1:13" s="9" customFormat="1" ht="12.75">
      <c r="A282" s="6" t="s">
        <v>9</v>
      </c>
      <c r="B282" s="7" t="s">
        <v>395</v>
      </c>
      <c r="C282" s="7" t="s">
        <v>396</v>
      </c>
      <c r="D282" s="8">
        <v>4</v>
      </c>
      <c r="E282" s="9">
        <v>0</v>
      </c>
      <c r="F282" s="9">
        <v>0</v>
      </c>
      <c r="G282" s="8"/>
      <c r="I282" s="10"/>
      <c r="L282" s="10"/>
      <c r="M282" s="86"/>
    </row>
    <row r="283" spans="1:13" s="9" customFormat="1" ht="12.75">
      <c r="A283" s="6" t="s">
        <v>9</v>
      </c>
      <c r="B283" s="7" t="s">
        <v>132</v>
      </c>
      <c r="C283" s="7" t="s">
        <v>133</v>
      </c>
      <c r="D283" s="8"/>
      <c r="G283" s="8"/>
      <c r="I283" s="10"/>
      <c r="J283" s="9">
        <v>0</v>
      </c>
      <c r="K283" s="9">
        <v>0</v>
      </c>
      <c r="L283" s="10">
        <v>4</v>
      </c>
      <c r="M283" s="86">
        <v>9</v>
      </c>
    </row>
    <row r="284" spans="1:13" s="9" customFormat="1" ht="12.75">
      <c r="A284" s="6" t="s">
        <v>9</v>
      </c>
      <c r="B284" s="7" t="s">
        <v>136</v>
      </c>
      <c r="C284" s="7" t="s">
        <v>137</v>
      </c>
      <c r="D284" s="8"/>
      <c r="G284" s="8">
        <v>0</v>
      </c>
      <c r="H284" s="9">
        <v>0</v>
      </c>
      <c r="I284" s="10">
        <v>27</v>
      </c>
      <c r="L284" s="10"/>
      <c r="M284" s="86"/>
    </row>
    <row r="285" spans="1:13" s="9" customFormat="1" ht="12.75">
      <c r="A285" s="6" t="s">
        <v>9</v>
      </c>
      <c r="B285" s="7" t="s">
        <v>138</v>
      </c>
      <c r="C285" s="7" t="s">
        <v>139</v>
      </c>
      <c r="D285" s="8"/>
      <c r="G285" s="8">
        <v>0</v>
      </c>
      <c r="H285" s="9">
        <v>0</v>
      </c>
      <c r="I285" s="10">
        <v>43</v>
      </c>
      <c r="J285" s="9">
        <v>0</v>
      </c>
      <c r="K285" s="9">
        <v>0</v>
      </c>
      <c r="L285" s="10">
        <v>138</v>
      </c>
      <c r="M285" s="86"/>
    </row>
    <row r="286" spans="1:13" s="9" customFormat="1" ht="12.75">
      <c r="A286" s="6" t="s">
        <v>9</v>
      </c>
      <c r="B286" s="7" t="s">
        <v>144</v>
      </c>
      <c r="C286" s="7" t="s">
        <v>145</v>
      </c>
      <c r="D286" s="8"/>
      <c r="G286" s="8">
        <v>0</v>
      </c>
      <c r="H286" s="9">
        <v>0</v>
      </c>
      <c r="I286" s="10">
        <v>12</v>
      </c>
      <c r="J286" s="9">
        <v>0</v>
      </c>
      <c r="K286" s="9">
        <v>0</v>
      </c>
      <c r="L286" s="10">
        <v>30</v>
      </c>
      <c r="M286" s="86"/>
    </row>
    <row r="287" spans="1:13" s="9" customFormat="1" ht="12.75">
      <c r="A287" s="6" t="s">
        <v>9</v>
      </c>
      <c r="B287" s="7" t="s">
        <v>150</v>
      </c>
      <c r="C287" s="7" t="s">
        <v>151</v>
      </c>
      <c r="D287" s="8">
        <v>12</v>
      </c>
      <c r="E287" s="9">
        <v>0</v>
      </c>
      <c r="F287" s="9">
        <v>104</v>
      </c>
      <c r="G287" s="8">
        <v>0</v>
      </c>
      <c r="H287" s="9">
        <v>0</v>
      </c>
      <c r="I287" s="10">
        <v>66</v>
      </c>
      <c r="J287" s="9">
        <v>0</v>
      </c>
      <c r="K287" s="9">
        <v>0</v>
      </c>
      <c r="L287" s="10">
        <v>116</v>
      </c>
      <c r="M287" s="86">
        <v>2</v>
      </c>
    </row>
    <row r="288" spans="1:13" s="9" customFormat="1" ht="12.75">
      <c r="A288" s="6" t="s">
        <v>9</v>
      </c>
      <c r="B288" s="7" t="s">
        <v>152</v>
      </c>
      <c r="C288" s="7" t="s">
        <v>153</v>
      </c>
      <c r="D288" s="8"/>
      <c r="G288" s="8"/>
      <c r="I288" s="10"/>
      <c r="J288" s="9">
        <v>0</v>
      </c>
      <c r="K288" s="9">
        <v>0</v>
      </c>
      <c r="L288" s="10">
        <v>2</v>
      </c>
      <c r="M288" s="86"/>
    </row>
    <row r="289" spans="1:13" s="9" customFormat="1" ht="12.75">
      <c r="A289" s="6" t="s">
        <v>9</v>
      </c>
      <c r="B289" s="7" t="s">
        <v>158</v>
      </c>
      <c r="C289" s="7" t="s">
        <v>159</v>
      </c>
      <c r="D289" s="8">
        <v>0</v>
      </c>
      <c r="E289" s="9">
        <v>0</v>
      </c>
      <c r="F289" s="9">
        <v>2</v>
      </c>
      <c r="G289" s="8">
        <v>0</v>
      </c>
      <c r="H289" s="9">
        <v>0</v>
      </c>
      <c r="I289" s="10">
        <v>4</v>
      </c>
      <c r="L289" s="10"/>
      <c r="M289" s="86"/>
    </row>
    <row r="290" spans="1:13" s="9" customFormat="1" ht="12.75">
      <c r="A290" s="6" t="s">
        <v>9</v>
      </c>
      <c r="B290" s="7" t="s">
        <v>162</v>
      </c>
      <c r="C290" s="7" t="s">
        <v>163</v>
      </c>
      <c r="D290" s="8"/>
      <c r="G290" s="8"/>
      <c r="I290" s="10"/>
      <c r="J290" s="9">
        <v>0</v>
      </c>
      <c r="K290" s="9">
        <v>0</v>
      </c>
      <c r="L290" s="10">
        <v>6</v>
      </c>
      <c r="M290" s="86"/>
    </row>
    <row r="291" spans="1:13" s="9" customFormat="1" ht="12.75">
      <c r="A291" s="6" t="s">
        <v>9</v>
      </c>
      <c r="B291" s="7" t="s">
        <v>169</v>
      </c>
      <c r="C291" s="7" t="s">
        <v>170</v>
      </c>
      <c r="D291" s="8"/>
      <c r="G291" s="8"/>
      <c r="I291" s="10"/>
      <c r="L291" s="10"/>
      <c r="M291" s="86">
        <v>78</v>
      </c>
    </row>
    <row r="292" spans="1:13" s="9" customFormat="1" ht="12.75">
      <c r="A292" s="6" t="s">
        <v>9</v>
      </c>
      <c r="B292" s="7" t="s">
        <v>175</v>
      </c>
      <c r="C292" s="7" t="s">
        <v>23</v>
      </c>
      <c r="D292" s="8"/>
      <c r="G292" s="8">
        <v>0</v>
      </c>
      <c r="H292" s="9">
        <v>0</v>
      </c>
      <c r="I292" s="10">
        <v>36</v>
      </c>
      <c r="L292" s="10"/>
      <c r="M292" s="86"/>
    </row>
    <row r="293" spans="1:13" s="9" customFormat="1" ht="12.75">
      <c r="A293" s="6" t="s">
        <v>9</v>
      </c>
      <c r="B293" s="7" t="s">
        <v>178</v>
      </c>
      <c r="C293" s="7" t="s">
        <v>179</v>
      </c>
      <c r="D293" s="8"/>
      <c r="G293" s="8"/>
      <c r="I293" s="10"/>
      <c r="J293" s="9">
        <v>0</v>
      </c>
      <c r="K293" s="9">
        <v>0</v>
      </c>
      <c r="L293" s="10">
        <v>3</v>
      </c>
      <c r="M293" s="86"/>
    </row>
    <row r="294" spans="1:13" s="9" customFormat="1" ht="12.75">
      <c r="A294" s="6" t="s">
        <v>9</v>
      </c>
      <c r="B294" s="7" t="s">
        <v>180</v>
      </c>
      <c r="C294" s="7" t="s">
        <v>181</v>
      </c>
      <c r="D294" s="8"/>
      <c r="G294" s="8"/>
      <c r="I294" s="10"/>
      <c r="L294" s="10"/>
      <c r="M294" s="86">
        <v>12</v>
      </c>
    </row>
    <row r="295" spans="1:13" s="9" customFormat="1" ht="12.75">
      <c r="A295" s="6" t="s">
        <v>9</v>
      </c>
      <c r="B295" s="7" t="s">
        <v>184</v>
      </c>
      <c r="C295" s="7" t="s">
        <v>185</v>
      </c>
      <c r="D295" s="8">
        <v>53</v>
      </c>
      <c r="E295" s="9">
        <v>0</v>
      </c>
      <c r="F295" s="9">
        <v>8</v>
      </c>
      <c r="G295" s="8"/>
      <c r="I295" s="10"/>
      <c r="L295" s="10"/>
      <c r="M295" s="86">
        <v>159</v>
      </c>
    </row>
    <row r="296" spans="1:13" s="9" customFormat="1" ht="12.75">
      <c r="A296" s="6" t="s">
        <v>9</v>
      </c>
      <c r="B296" s="7" t="s">
        <v>186</v>
      </c>
      <c r="C296" s="7" t="s">
        <v>187</v>
      </c>
      <c r="D296" s="8">
        <v>0</v>
      </c>
      <c r="E296" s="9">
        <v>0</v>
      </c>
      <c r="F296" s="9">
        <v>12</v>
      </c>
      <c r="G296" s="8">
        <v>0</v>
      </c>
      <c r="H296" s="9">
        <v>0</v>
      </c>
      <c r="I296" s="10">
        <v>14</v>
      </c>
      <c r="L296" s="10"/>
      <c r="M296" s="86"/>
    </row>
    <row r="297" spans="1:13" s="9" customFormat="1" ht="12.75">
      <c r="A297" s="6" t="s">
        <v>9</v>
      </c>
      <c r="B297" s="7" t="s">
        <v>194</v>
      </c>
      <c r="C297" s="7" t="s">
        <v>195</v>
      </c>
      <c r="D297" s="8"/>
      <c r="G297" s="8">
        <v>0</v>
      </c>
      <c r="H297" s="9">
        <v>0</v>
      </c>
      <c r="I297" s="10">
        <v>24</v>
      </c>
      <c r="L297" s="10"/>
      <c r="M297" s="86"/>
    </row>
    <row r="298" spans="1:13" s="9" customFormat="1" ht="12.75">
      <c r="A298" s="6" t="s">
        <v>9</v>
      </c>
      <c r="B298" s="7" t="s">
        <v>198</v>
      </c>
      <c r="C298" s="7" t="s">
        <v>199</v>
      </c>
      <c r="D298" s="8"/>
      <c r="G298" s="8"/>
      <c r="I298" s="10"/>
      <c r="L298" s="10"/>
      <c r="M298" s="86">
        <v>60</v>
      </c>
    </row>
    <row r="299" spans="1:13" s="9" customFormat="1" ht="12.75">
      <c r="A299" s="6" t="s">
        <v>9</v>
      </c>
      <c r="B299" s="7" t="s">
        <v>202</v>
      </c>
      <c r="C299" s="7" t="s">
        <v>203</v>
      </c>
      <c r="D299" s="8"/>
      <c r="G299" s="8"/>
      <c r="I299" s="10"/>
      <c r="L299" s="10"/>
      <c r="M299" s="86">
        <v>741</v>
      </c>
    </row>
    <row r="300" spans="1:13" s="9" customFormat="1" ht="12.75">
      <c r="A300" s="6" t="s">
        <v>9</v>
      </c>
      <c r="B300" s="7" t="s">
        <v>204</v>
      </c>
      <c r="C300" s="7" t="s">
        <v>205</v>
      </c>
      <c r="D300" s="8"/>
      <c r="G300" s="8"/>
      <c r="I300" s="10"/>
      <c r="J300" s="9">
        <v>0</v>
      </c>
      <c r="K300" s="9">
        <v>0</v>
      </c>
      <c r="L300" s="10">
        <v>4</v>
      </c>
      <c r="M300" s="86"/>
    </row>
    <row r="301" spans="1:13" s="9" customFormat="1" ht="12.75">
      <c r="A301" s="6" t="s">
        <v>9</v>
      </c>
      <c r="B301" s="7" t="s">
        <v>208</v>
      </c>
      <c r="C301" s="7" t="s">
        <v>209</v>
      </c>
      <c r="D301" s="8"/>
      <c r="G301" s="8">
        <v>4</v>
      </c>
      <c r="H301" s="9">
        <v>0</v>
      </c>
      <c r="I301" s="10">
        <v>32</v>
      </c>
      <c r="L301" s="10"/>
      <c r="M301" s="86"/>
    </row>
    <row r="302" spans="1:13" s="9" customFormat="1" ht="12.75">
      <c r="A302" s="6" t="s">
        <v>9</v>
      </c>
      <c r="B302" s="7" t="s">
        <v>210</v>
      </c>
      <c r="C302" s="7" t="s">
        <v>211</v>
      </c>
      <c r="D302" s="8"/>
      <c r="G302" s="8"/>
      <c r="I302" s="10"/>
      <c r="L302" s="10"/>
      <c r="M302" s="86">
        <v>148</v>
      </c>
    </row>
    <row r="303" spans="1:13" s="9" customFormat="1" ht="12.75">
      <c r="A303" s="6" t="s">
        <v>9</v>
      </c>
      <c r="B303" s="7" t="s">
        <v>212</v>
      </c>
      <c r="C303" s="7" t="s">
        <v>213</v>
      </c>
      <c r="D303" s="8"/>
      <c r="G303" s="8"/>
      <c r="I303" s="10"/>
      <c r="L303" s="10"/>
      <c r="M303" s="86">
        <v>128</v>
      </c>
    </row>
    <row r="304" spans="1:13" s="9" customFormat="1" ht="12.75">
      <c r="A304" s="6" t="s">
        <v>9</v>
      </c>
      <c r="B304" s="7" t="s">
        <v>220</v>
      </c>
      <c r="C304" s="7" t="s">
        <v>221</v>
      </c>
      <c r="D304" s="8"/>
      <c r="G304" s="8"/>
      <c r="I304" s="10"/>
      <c r="L304" s="10"/>
      <c r="M304" s="86">
        <v>132</v>
      </c>
    </row>
    <row r="305" spans="1:13" s="9" customFormat="1" ht="12.75">
      <c r="A305" s="6" t="s">
        <v>9</v>
      </c>
      <c r="B305" s="7" t="s">
        <v>222</v>
      </c>
      <c r="C305" s="7" t="s">
        <v>223</v>
      </c>
      <c r="D305" s="8"/>
      <c r="G305" s="8"/>
      <c r="I305" s="10"/>
      <c r="L305" s="10"/>
      <c r="M305" s="86">
        <v>342</v>
      </c>
    </row>
    <row r="306" spans="1:13" s="9" customFormat="1" ht="12.75">
      <c r="A306" s="6" t="s">
        <v>9</v>
      </c>
      <c r="B306" s="7" t="s">
        <v>226</v>
      </c>
      <c r="C306" s="7" t="s">
        <v>227</v>
      </c>
      <c r="D306" s="8">
        <v>0</v>
      </c>
      <c r="E306" s="9">
        <v>0</v>
      </c>
      <c r="F306" s="9">
        <v>48</v>
      </c>
      <c r="G306" s="8">
        <v>0</v>
      </c>
      <c r="H306" s="9">
        <v>0</v>
      </c>
      <c r="I306" s="10">
        <v>80</v>
      </c>
      <c r="J306" s="9">
        <v>0</v>
      </c>
      <c r="K306" s="9">
        <v>0</v>
      </c>
      <c r="L306" s="10">
        <v>96</v>
      </c>
      <c r="M306" s="86"/>
    </row>
    <row r="307" spans="1:13" s="9" customFormat="1" ht="12.75">
      <c r="A307" s="6" t="s">
        <v>9</v>
      </c>
      <c r="B307" s="7" t="s">
        <v>228</v>
      </c>
      <c r="C307" s="7" t="s">
        <v>229</v>
      </c>
      <c r="D307" s="8">
        <v>205</v>
      </c>
      <c r="E307" s="9">
        <v>0</v>
      </c>
      <c r="F307" s="9">
        <v>40</v>
      </c>
      <c r="G307" s="8">
        <v>410</v>
      </c>
      <c r="H307" s="9">
        <v>0</v>
      </c>
      <c r="I307" s="10">
        <v>88</v>
      </c>
      <c r="J307" s="9">
        <v>70</v>
      </c>
      <c r="K307" s="9">
        <v>0</v>
      </c>
      <c r="L307" s="10">
        <v>40</v>
      </c>
      <c r="M307" s="86">
        <v>808</v>
      </c>
    </row>
    <row r="308" spans="1:13" s="9" customFormat="1" ht="12.75">
      <c r="A308" s="6" t="s">
        <v>9</v>
      </c>
      <c r="B308" s="7" t="s">
        <v>234</v>
      </c>
      <c r="C308" s="7" t="s">
        <v>235</v>
      </c>
      <c r="D308" s="8"/>
      <c r="G308" s="8"/>
      <c r="I308" s="10"/>
      <c r="J308" s="9">
        <v>0</v>
      </c>
      <c r="K308" s="9">
        <v>0</v>
      </c>
      <c r="L308" s="10">
        <v>3</v>
      </c>
      <c r="M308" s="86"/>
    </row>
    <row r="309" spans="1:13" s="9" customFormat="1" ht="12.75">
      <c r="A309" s="6" t="s">
        <v>9</v>
      </c>
      <c r="B309" s="7" t="s">
        <v>236</v>
      </c>
      <c r="C309" s="7" t="s">
        <v>237</v>
      </c>
      <c r="D309" s="8"/>
      <c r="G309" s="8"/>
      <c r="I309" s="10"/>
      <c r="J309" s="9">
        <v>0</v>
      </c>
      <c r="K309" s="9">
        <v>0</v>
      </c>
      <c r="L309" s="10">
        <v>4</v>
      </c>
      <c r="M309" s="86">
        <v>294</v>
      </c>
    </row>
    <row r="310" spans="1:13" s="9" customFormat="1" ht="12.75">
      <c r="A310" s="6" t="s">
        <v>9</v>
      </c>
      <c r="B310" s="7" t="s">
        <v>240</v>
      </c>
      <c r="C310" s="7" t="s">
        <v>241</v>
      </c>
      <c r="D310" s="8"/>
      <c r="G310" s="8"/>
      <c r="I310" s="10"/>
      <c r="L310" s="10"/>
      <c r="M310" s="86">
        <v>616</v>
      </c>
    </row>
    <row r="311" spans="1:13" s="9" customFormat="1" ht="12.75">
      <c r="A311" s="6" t="s">
        <v>9</v>
      </c>
      <c r="B311" s="7" t="s">
        <v>244</v>
      </c>
      <c r="C311" s="7" t="s">
        <v>245</v>
      </c>
      <c r="D311" s="8"/>
      <c r="G311" s="8"/>
      <c r="I311" s="10"/>
      <c r="L311" s="10"/>
      <c r="M311" s="86">
        <v>30</v>
      </c>
    </row>
    <row r="312" spans="1:13" s="9" customFormat="1" ht="12.75">
      <c r="A312" s="6" t="s">
        <v>9</v>
      </c>
      <c r="B312" s="7" t="s">
        <v>246</v>
      </c>
      <c r="C312" s="7" t="s">
        <v>247</v>
      </c>
      <c r="D312" s="8"/>
      <c r="G312" s="8">
        <v>0</v>
      </c>
      <c r="H312" s="9">
        <v>0</v>
      </c>
      <c r="I312" s="10">
        <v>4</v>
      </c>
      <c r="J312" s="9">
        <v>4</v>
      </c>
      <c r="K312" s="9">
        <v>0</v>
      </c>
      <c r="L312" s="10">
        <v>0</v>
      </c>
      <c r="M312" s="86">
        <v>301</v>
      </c>
    </row>
    <row r="313" spans="1:13" s="9" customFormat="1" ht="12.75">
      <c r="A313" s="6" t="s">
        <v>9</v>
      </c>
      <c r="B313" s="7" t="s">
        <v>248</v>
      </c>
      <c r="C313" s="7" t="s">
        <v>249</v>
      </c>
      <c r="D313" s="8"/>
      <c r="G313" s="8">
        <v>0</v>
      </c>
      <c r="H313" s="9">
        <v>0</v>
      </c>
      <c r="I313" s="10">
        <v>4</v>
      </c>
      <c r="L313" s="10"/>
      <c r="M313" s="86">
        <v>416</v>
      </c>
    </row>
    <row r="314" spans="1:13" s="9" customFormat="1" ht="12.75">
      <c r="A314" s="6" t="s">
        <v>9</v>
      </c>
      <c r="B314" s="7" t="s">
        <v>250</v>
      </c>
      <c r="C314" s="7" t="s">
        <v>251</v>
      </c>
      <c r="D314" s="8"/>
      <c r="G314" s="8">
        <v>0</v>
      </c>
      <c r="H314" s="9">
        <v>0</v>
      </c>
      <c r="I314" s="10">
        <v>4</v>
      </c>
      <c r="L314" s="10"/>
      <c r="M314" s="86"/>
    </row>
    <row r="315" spans="1:13" s="9" customFormat="1" ht="12.75">
      <c r="A315" s="6" t="s">
        <v>9</v>
      </c>
      <c r="B315" s="7" t="s">
        <v>260</v>
      </c>
      <c r="C315" s="7" t="s">
        <v>261</v>
      </c>
      <c r="D315" s="8"/>
      <c r="G315" s="8">
        <v>0</v>
      </c>
      <c r="H315" s="9">
        <v>0</v>
      </c>
      <c r="I315" s="10">
        <v>12</v>
      </c>
      <c r="L315" s="10"/>
      <c r="M315" s="86"/>
    </row>
    <row r="316" spans="1:13" s="9" customFormat="1" ht="12.75">
      <c r="A316" s="6" t="s">
        <v>9</v>
      </c>
      <c r="B316" s="7" t="s">
        <v>268</v>
      </c>
      <c r="C316" s="7" t="s">
        <v>269</v>
      </c>
      <c r="D316" s="8">
        <v>0</v>
      </c>
      <c r="E316" s="9">
        <v>0</v>
      </c>
      <c r="F316" s="9">
        <v>78</v>
      </c>
      <c r="G316" s="8">
        <v>0</v>
      </c>
      <c r="H316" s="9">
        <v>0</v>
      </c>
      <c r="I316" s="10">
        <v>569</v>
      </c>
      <c r="J316" s="9">
        <v>0</v>
      </c>
      <c r="K316" s="9">
        <v>0</v>
      </c>
      <c r="L316" s="10">
        <v>280</v>
      </c>
      <c r="M316" s="86">
        <v>404</v>
      </c>
    </row>
    <row r="317" spans="1:13" s="9" customFormat="1" ht="12.75">
      <c r="A317" s="6" t="s">
        <v>9</v>
      </c>
      <c r="B317" s="7" t="s">
        <v>270</v>
      </c>
      <c r="C317" s="7" t="s">
        <v>271</v>
      </c>
      <c r="D317" s="8"/>
      <c r="G317" s="8">
        <v>0</v>
      </c>
      <c r="H317" s="9">
        <v>0</v>
      </c>
      <c r="I317" s="10">
        <v>8</v>
      </c>
      <c r="J317" s="9">
        <v>2</v>
      </c>
      <c r="K317" s="9">
        <v>0</v>
      </c>
      <c r="L317" s="10">
        <v>0</v>
      </c>
      <c r="M317" s="86"/>
    </row>
    <row r="318" spans="1:13" s="9" customFormat="1" ht="12.75">
      <c r="A318" s="6" t="s">
        <v>9</v>
      </c>
      <c r="B318" s="7" t="s">
        <v>276</v>
      </c>
      <c r="C318" s="7" t="s">
        <v>277</v>
      </c>
      <c r="D318" s="8"/>
      <c r="G318" s="8">
        <v>0</v>
      </c>
      <c r="H318" s="9">
        <v>0</v>
      </c>
      <c r="I318" s="10">
        <v>2</v>
      </c>
      <c r="L318" s="10"/>
      <c r="M318" s="86"/>
    </row>
    <row r="319" spans="1:13" s="9" customFormat="1" ht="12.75">
      <c r="A319" s="6" t="s">
        <v>9</v>
      </c>
      <c r="B319" s="7" t="s">
        <v>295</v>
      </c>
      <c r="C319" s="7" t="s">
        <v>35</v>
      </c>
      <c r="D319" s="8"/>
      <c r="G319" s="8">
        <v>0</v>
      </c>
      <c r="H319" s="9">
        <v>0</v>
      </c>
      <c r="I319" s="10">
        <v>4</v>
      </c>
      <c r="L319" s="10"/>
      <c r="M319" s="86"/>
    </row>
    <row r="320" spans="1:13" s="9" customFormat="1" ht="12.75">
      <c r="A320" s="6" t="s">
        <v>9</v>
      </c>
      <c r="B320" s="7" t="s">
        <v>296</v>
      </c>
      <c r="C320" s="7" t="s">
        <v>37</v>
      </c>
      <c r="D320" s="8">
        <v>4</v>
      </c>
      <c r="E320" s="9">
        <v>0</v>
      </c>
      <c r="F320" s="9">
        <v>288</v>
      </c>
      <c r="G320" s="8">
        <v>3</v>
      </c>
      <c r="H320" s="9">
        <v>0</v>
      </c>
      <c r="I320" s="10">
        <v>327</v>
      </c>
      <c r="J320" s="9">
        <v>21</v>
      </c>
      <c r="K320" s="9">
        <v>0</v>
      </c>
      <c r="L320" s="10">
        <v>521</v>
      </c>
      <c r="M320" s="86"/>
    </row>
    <row r="321" spans="1:13" s="9" customFormat="1" ht="12.75">
      <c r="A321" s="6" t="s">
        <v>9</v>
      </c>
      <c r="B321" s="7" t="s">
        <v>297</v>
      </c>
      <c r="C321" s="7" t="s">
        <v>39</v>
      </c>
      <c r="D321" s="8">
        <v>0</v>
      </c>
      <c r="E321" s="9">
        <v>0</v>
      </c>
      <c r="F321" s="9">
        <v>310</v>
      </c>
      <c r="G321" s="8">
        <v>0</v>
      </c>
      <c r="H321" s="9">
        <v>0</v>
      </c>
      <c r="I321" s="10">
        <v>704</v>
      </c>
      <c r="J321" s="9">
        <v>0</v>
      </c>
      <c r="K321" s="9">
        <v>0</v>
      </c>
      <c r="L321" s="10">
        <v>440</v>
      </c>
      <c r="M321" s="86"/>
    </row>
    <row r="322" spans="1:13" s="9" customFormat="1" ht="12.75">
      <c r="A322" s="19" t="s">
        <v>66</v>
      </c>
      <c r="B322" s="20"/>
      <c r="C322" s="20"/>
      <c r="D322" s="21">
        <v>280</v>
      </c>
      <c r="E322" s="20">
        <v>0</v>
      </c>
      <c r="F322" s="20">
        <v>3116</v>
      </c>
      <c r="G322" s="21">
        <v>436</v>
      </c>
      <c r="H322" s="20">
        <v>0</v>
      </c>
      <c r="I322" s="22">
        <v>4267</v>
      </c>
      <c r="J322" s="20">
        <v>128</v>
      </c>
      <c r="K322" s="20">
        <v>0</v>
      </c>
      <c r="L322" s="22">
        <v>3297</v>
      </c>
      <c r="M322" s="87">
        <v>5580</v>
      </c>
    </row>
    <row r="323" s="9" customFormat="1" ht="12.75"/>
    <row r="324" s="9" customFormat="1" ht="12.75"/>
    <row r="325" s="9" customFormat="1" ht="12.75"/>
    <row r="326" s="9" customFormat="1" ht="12.75"/>
    <row r="327" s="9" customFormat="1" ht="12.75"/>
    <row r="328" s="9" customFormat="1" ht="12.75"/>
    <row r="329" s="9" customFormat="1" ht="12.75"/>
    <row r="330" s="9" customFormat="1" ht="12.75"/>
    <row r="331" s="9" customFormat="1" ht="12.75"/>
    <row r="332" s="9" customFormat="1" ht="12.75"/>
    <row r="333" s="9" customFormat="1" ht="12.75"/>
    <row r="334" s="9" customFormat="1" ht="12.75"/>
    <row r="335" s="9" customFormat="1" ht="12.75"/>
    <row r="336" s="9" customFormat="1" ht="12.75"/>
    <row r="337" s="9" customFormat="1" ht="12.75"/>
    <row r="338" s="9" customFormat="1" ht="12.75"/>
    <row r="339" s="9" customFormat="1" ht="12.75"/>
    <row r="340" s="9" customFormat="1" ht="12.75"/>
    <row r="341" s="9" customFormat="1" ht="12.75"/>
    <row r="342" s="9" customFormat="1" ht="12.75"/>
    <row r="343" s="9" customFormat="1" ht="12.75"/>
    <row r="344" s="9" customFormat="1" ht="12.75"/>
    <row r="345" s="9" customFormat="1" ht="12.75"/>
    <row r="346" s="9" customFormat="1" ht="12.75"/>
    <row r="347" s="9" customFormat="1" ht="12.75"/>
    <row r="348" s="9" customFormat="1" ht="12.75"/>
    <row r="349" s="9" customFormat="1" ht="12.75"/>
    <row r="350" s="9" customFormat="1" ht="12.75"/>
    <row r="351" s="9" customFormat="1" ht="12.75"/>
    <row r="352" s="9" customFormat="1" ht="12.75"/>
    <row r="353" s="9" customFormat="1" ht="12.75"/>
    <row r="354" s="9" customFormat="1" ht="12.75"/>
    <row r="355" s="9" customFormat="1" ht="12.75"/>
    <row r="356" s="9" customFormat="1" ht="12.75"/>
    <row r="357" s="9" customFormat="1" ht="12.75"/>
    <row r="358" s="9" customFormat="1" ht="12.75"/>
    <row r="359" s="9" customFormat="1" ht="12.75"/>
    <row r="360" s="9" customFormat="1" ht="12.75"/>
    <row r="361" s="9" customFormat="1" ht="12.75"/>
    <row r="362" s="9" customFormat="1" ht="12.75"/>
    <row r="363" s="9" customFormat="1" ht="12.75"/>
    <row r="364" s="9" customFormat="1" ht="12.75"/>
    <row r="365" s="9" customFormat="1" ht="12.75"/>
    <row r="366" s="9" customFormat="1" ht="12.75"/>
    <row r="367" s="9" customFormat="1" ht="12.75"/>
    <row r="368" s="9" customFormat="1" ht="12.75"/>
    <row r="369" s="9" customFormat="1" ht="12.75"/>
    <row r="370" s="9" customFormat="1" ht="12.75"/>
    <row r="371" s="9" customFormat="1" ht="12.75"/>
    <row r="372" s="9" customFormat="1" ht="12.75"/>
    <row r="373" s="9" customFormat="1" ht="12.75"/>
    <row r="374" s="9" customFormat="1" ht="12.75"/>
    <row r="375" s="9" customFormat="1" ht="12.75"/>
    <row r="376" s="9" customFormat="1" ht="12.75"/>
    <row r="377" s="9" customFormat="1" ht="12.75"/>
    <row r="378" s="9" customFormat="1" ht="12.75"/>
    <row r="379" s="9" customFormat="1" ht="12.75"/>
    <row r="380" s="9" customFormat="1" ht="12.75"/>
    <row r="381" s="9" customFormat="1" ht="12.75"/>
    <row r="382" s="9" customFormat="1" ht="12.75"/>
    <row r="383" s="9" customFormat="1" ht="12.75"/>
    <row r="384" s="9" customFormat="1" ht="12.75"/>
    <row r="385" s="9" customFormat="1" ht="12.75"/>
    <row r="386" s="9" customFormat="1" ht="12.75"/>
    <row r="387" s="9" customFormat="1" ht="12.75"/>
    <row r="388" s="9" customFormat="1" ht="12.75"/>
    <row r="389" s="9" customFormat="1" ht="12.75"/>
    <row r="390" s="9" customFormat="1" ht="12.75"/>
    <row r="391" s="9" customFormat="1" ht="12.75"/>
    <row r="392" s="9" customFormat="1" ht="12.75"/>
    <row r="393" s="9" customFormat="1" ht="12.75"/>
    <row r="394" s="9" customFormat="1" ht="12.75"/>
    <row r="395" s="9" customFormat="1" ht="12.75"/>
    <row r="396" s="9" customFormat="1" ht="12.75"/>
    <row r="397" s="9" customFormat="1" ht="12.75"/>
    <row r="398" s="9" customFormat="1" ht="12.75"/>
    <row r="399" s="9" customFormat="1" ht="12.75"/>
    <row r="400" s="9" customFormat="1" ht="12.75"/>
    <row r="401" s="9" customFormat="1" ht="12.75"/>
    <row r="402" s="9" customFormat="1" ht="12.75"/>
    <row r="403" s="9" customFormat="1" ht="12.75"/>
    <row r="404" s="9" customFormat="1" ht="12.75"/>
    <row r="405" s="9" customFormat="1" ht="12.75"/>
    <row r="406" s="9" customFormat="1" ht="12.75"/>
    <row r="407" s="9" customFormat="1" ht="12.75"/>
    <row r="408" s="9" customFormat="1" ht="12.75"/>
    <row r="409" s="9" customFormat="1" ht="12.75"/>
    <row r="410" s="9" customFormat="1" ht="12.75"/>
    <row r="411" s="9" customFormat="1" ht="12.75"/>
    <row r="412" s="9" customFormat="1" ht="12.75"/>
    <row r="413" s="9" customFormat="1" ht="12.75"/>
    <row r="414" s="9" customFormat="1" ht="12.75"/>
    <row r="415" s="9" customFormat="1" ht="12.75"/>
    <row r="416" s="9" customFormat="1" ht="12.75"/>
    <row r="417" s="9" customFormat="1" ht="12.75"/>
    <row r="418" s="9" customFormat="1" ht="12.75"/>
    <row r="419" s="9" customFormat="1" ht="12.75"/>
    <row r="420" s="9" customFormat="1" ht="12.75"/>
    <row r="421" s="9" customFormat="1" ht="12.75"/>
    <row r="422" s="9" customFormat="1" ht="12.75"/>
    <row r="423" s="9" customFormat="1" ht="12.75"/>
    <row r="424" s="9" customFormat="1" ht="12.75"/>
    <row r="425" s="9" customFormat="1" ht="12.75"/>
    <row r="426" s="9" customFormat="1" ht="12.75"/>
    <row r="427" s="9" customFormat="1" ht="12.75"/>
    <row r="428" s="9" customFormat="1" ht="12.75"/>
    <row r="429" s="9" customFormat="1" ht="12.75"/>
    <row r="430" s="9" customFormat="1" ht="12.75"/>
    <row r="431" s="9" customFormat="1" ht="12.75"/>
    <row r="432" s="9" customFormat="1" ht="12.75"/>
    <row r="433" s="9" customFormat="1" ht="12.75"/>
    <row r="434" s="9" customFormat="1" ht="12.75"/>
    <row r="435" s="9" customFormat="1" ht="12.75"/>
    <row r="436" s="9" customFormat="1" ht="12.75"/>
    <row r="437" s="9" customFormat="1" ht="12.75"/>
    <row r="438" s="9" customFormat="1" ht="12.75"/>
    <row r="439" s="9" customFormat="1" ht="12.75"/>
    <row r="440" s="9" customFormat="1" ht="12.75"/>
    <row r="441" s="9" customFormat="1" ht="12.75"/>
    <row r="442" s="9" customFormat="1" ht="12.75"/>
    <row r="443" s="9" customFormat="1" ht="12.75"/>
    <row r="444" s="9" customFormat="1" ht="12.75"/>
    <row r="445" s="9" customFormat="1" ht="12.75"/>
    <row r="446" s="9" customFormat="1" ht="12.75"/>
    <row r="447" s="9" customFormat="1" ht="12.75"/>
    <row r="448" s="9" customFormat="1" ht="12.75"/>
    <row r="449" s="9" customFormat="1" ht="12.75"/>
    <row r="450" s="9" customFormat="1" ht="12.75"/>
    <row r="451" s="9" customFormat="1" ht="12.75"/>
    <row r="452" s="9" customFormat="1" ht="12.75"/>
    <row r="453" s="9" customFormat="1" ht="12.75"/>
    <row r="454" s="9" customFormat="1" ht="12.75"/>
    <row r="455" s="9" customFormat="1" ht="12.75"/>
    <row r="456" s="9" customFormat="1" ht="12.75"/>
    <row r="457" s="9" customFormat="1" ht="12.75"/>
    <row r="458" s="9" customFormat="1" ht="12.75"/>
    <row r="459" s="9" customFormat="1" ht="12.75"/>
    <row r="460" s="9" customFormat="1" ht="12.75"/>
    <row r="461" s="9" customFormat="1" ht="12.75"/>
    <row r="462" s="9" customFormat="1" ht="12.75"/>
    <row r="463" s="9" customFormat="1" ht="12.75"/>
    <row r="464" s="9" customFormat="1" ht="12.75"/>
    <row r="465" s="9" customFormat="1" ht="12.75"/>
    <row r="466" s="9" customFormat="1" ht="12.75"/>
    <row r="467" s="9" customFormat="1" ht="12.75"/>
    <row r="468" s="9" customFormat="1" ht="12.75"/>
    <row r="469" s="9" customFormat="1" ht="12.75"/>
    <row r="470" s="9" customFormat="1" ht="12.75"/>
    <row r="471" s="9" customFormat="1" ht="12.75"/>
    <row r="472" s="9" customFormat="1" ht="12.75"/>
    <row r="473" s="9" customFormat="1" ht="12.75"/>
    <row r="474" s="9" customFormat="1" ht="12.75"/>
    <row r="475" s="9" customFormat="1" ht="12.75"/>
    <row r="476" s="9" customFormat="1" ht="12.75"/>
    <row r="477" s="9" customFormat="1" ht="12.75"/>
    <row r="478" s="9" customFormat="1" ht="12.75"/>
    <row r="479" s="9" customFormat="1" ht="12.75"/>
    <row r="480" s="9" customFormat="1" ht="12.75"/>
    <row r="481" s="9" customFormat="1" ht="12.75"/>
    <row r="482" s="9" customFormat="1" ht="12.75"/>
    <row r="483" s="9" customFormat="1" ht="12.75"/>
    <row r="484" s="9" customFormat="1" ht="12.75"/>
    <row r="485" s="9" customFormat="1" ht="12.75"/>
    <row r="486" s="9" customFormat="1" ht="12.75"/>
    <row r="487" s="9" customFormat="1" ht="12.75"/>
    <row r="488" s="9" customFormat="1" ht="12.75"/>
    <row r="489" s="9" customFormat="1" ht="12.75"/>
    <row r="490" s="9" customFormat="1" ht="12.75"/>
    <row r="491" s="9" customFormat="1" ht="12.75"/>
    <row r="492" s="9" customFormat="1" ht="12.75"/>
    <row r="493" s="9" customFormat="1" ht="12.75"/>
    <row r="494" s="9" customFormat="1" ht="12.75"/>
    <row r="495" s="9" customFormat="1" ht="12.75"/>
    <row r="496" s="9" customFormat="1" ht="12.75"/>
    <row r="497" s="9" customFormat="1" ht="12.75"/>
    <row r="498" s="9" customFormat="1" ht="12.75"/>
    <row r="499" s="9" customFormat="1" ht="12.75"/>
    <row r="500" s="9" customFormat="1" ht="12.75"/>
    <row r="501" s="9" customFormat="1" ht="12.75"/>
    <row r="502" s="9" customFormat="1" ht="12.75"/>
    <row r="503" s="9" customFormat="1" ht="12.75"/>
    <row r="504" s="9" customFormat="1" ht="12.75"/>
    <row r="505" s="9" customFormat="1" ht="12.75"/>
    <row r="506" s="9" customFormat="1" ht="12.75"/>
    <row r="507" s="9" customFormat="1" ht="12.75"/>
    <row r="508" s="9" customFormat="1" ht="12.75"/>
    <row r="509" s="9" customFormat="1" ht="12.75"/>
    <row r="510" s="9" customFormat="1" ht="12.75"/>
    <row r="511" s="9" customFormat="1" ht="12.75"/>
    <row r="512" s="9" customFormat="1" ht="12.75"/>
    <row r="513" s="9" customFormat="1" ht="12.75"/>
    <row r="514" s="9" customFormat="1" ht="12.75"/>
    <row r="515" s="9" customFormat="1" ht="12.75"/>
    <row r="516" s="9" customFormat="1" ht="12.75"/>
    <row r="517" s="9" customFormat="1" ht="12.75"/>
    <row r="518" s="9" customFormat="1" ht="12.75"/>
    <row r="519" s="9" customFormat="1" ht="12.75"/>
    <row r="520" s="9" customFormat="1" ht="12.75"/>
    <row r="521" s="9" customFormat="1" ht="12.75"/>
    <row r="522" s="9" customFormat="1" ht="12.75"/>
    <row r="523" s="9" customFormat="1" ht="12.75"/>
    <row r="524" s="9" customFormat="1" ht="12.75"/>
    <row r="525" s="9" customFormat="1" ht="12.75"/>
    <row r="526" s="9" customFormat="1" ht="12.75"/>
    <row r="527" s="9" customFormat="1" ht="12.75"/>
    <row r="528" s="9" customFormat="1" ht="12.75"/>
    <row r="529" s="9" customFormat="1" ht="12.75"/>
    <row r="530" s="9" customFormat="1" ht="12.75"/>
    <row r="531" s="9" customFormat="1" ht="12.75"/>
    <row r="532" s="9" customFormat="1" ht="12.75"/>
    <row r="533" s="9" customFormat="1" ht="12.75"/>
    <row r="534" s="9" customFormat="1" ht="12.75"/>
    <row r="535" s="9" customFormat="1" ht="12.75"/>
    <row r="536" s="9" customFormat="1" ht="12.75"/>
    <row r="537" s="9" customFormat="1" ht="12.75"/>
    <row r="538" s="9" customFormat="1" ht="12.75"/>
    <row r="539" s="9" customFormat="1" ht="12.75"/>
    <row r="540" s="9" customFormat="1" ht="12.75"/>
    <row r="541" s="9" customFormat="1" ht="12.75"/>
    <row r="542" s="9" customFormat="1" ht="12.75"/>
    <row r="543" s="9" customFormat="1" ht="12.75"/>
    <row r="544" s="9" customFormat="1" ht="12.75"/>
    <row r="545" s="9" customFormat="1" ht="12.75"/>
    <row r="546" s="9" customFormat="1" ht="12.75"/>
    <row r="547" s="9" customFormat="1" ht="12.75"/>
    <row r="548" s="9" customFormat="1" ht="12.75"/>
    <row r="549" s="9" customFormat="1" ht="12.75"/>
    <row r="550" s="9" customFormat="1" ht="12.75"/>
    <row r="551" s="9" customFormat="1" ht="12.75"/>
    <row r="552" s="9" customFormat="1" ht="12.75"/>
    <row r="553" s="9" customFormat="1" ht="12.75"/>
    <row r="554" s="9" customFormat="1" ht="12.75"/>
    <row r="555" s="9" customFormat="1" ht="12.75"/>
    <row r="556" s="9" customFormat="1" ht="12.75"/>
    <row r="557" s="9" customFormat="1" ht="12.75"/>
    <row r="558" s="9" customFormat="1" ht="12.75"/>
    <row r="559" s="9" customFormat="1" ht="12.75"/>
    <row r="560" s="9" customFormat="1" ht="12.75"/>
    <row r="561" s="9" customFormat="1" ht="12.75"/>
    <row r="562" s="9" customFormat="1" ht="12.75"/>
    <row r="563" s="9" customFormat="1" ht="12.75"/>
    <row r="564" s="9" customFormat="1" ht="12.75"/>
    <row r="565" s="9" customFormat="1" ht="12.75"/>
    <row r="566" s="9" customFormat="1" ht="12.75"/>
    <row r="567" s="9" customFormat="1" ht="12.75"/>
    <row r="568" s="9" customFormat="1" ht="12.75"/>
    <row r="569" s="9" customFormat="1" ht="12.75"/>
    <row r="570" s="9" customFormat="1" ht="12.75"/>
    <row r="571" s="9" customFormat="1" ht="12.75"/>
    <row r="572" s="9" customFormat="1" ht="12.75"/>
    <row r="573" s="9" customFormat="1" ht="12.75"/>
    <row r="574" s="9" customFormat="1" ht="12.75"/>
    <row r="575" s="9" customFormat="1" ht="12.75"/>
    <row r="576" s="9" customFormat="1" ht="12.75"/>
    <row r="577" s="9" customFormat="1" ht="12.75"/>
    <row r="578" s="9" customFormat="1" ht="12.75"/>
    <row r="579" s="9" customFormat="1" ht="12.75"/>
    <row r="580" s="9" customFormat="1" ht="12.75"/>
    <row r="581" s="9" customFormat="1" ht="12.75"/>
    <row r="582" s="9" customFormat="1" ht="12.75"/>
    <row r="583" s="9" customFormat="1" ht="12.75"/>
    <row r="584" s="9" customFormat="1" ht="12.75"/>
    <row r="585" s="9" customFormat="1" ht="12.75"/>
    <row r="586" s="9" customFormat="1" ht="12.75"/>
    <row r="587" s="9" customFormat="1" ht="12.75"/>
    <row r="588" s="9" customFormat="1" ht="12.75"/>
    <row r="589" s="9" customFormat="1" ht="12.75"/>
    <row r="590" s="9" customFormat="1" ht="12.75"/>
    <row r="591" s="9" customFormat="1" ht="12.75"/>
    <row r="592" s="9" customFormat="1" ht="12.75"/>
    <row r="593" s="9" customFormat="1" ht="12.75"/>
    <row r="594" s="9" customFormat="1" ht="12.75"/>
    <row r="595" s="9" customFormat="1" ht="12.75"/>
    <row r="596" s="9" customFormat="1" ht="12.75"/>
    <row r="597" s="9" customFormat="1" ht="12.75"/>
    <row r="598" s="9" customFormat="1" ht="12.75"/>
    <row r="599" s="9" customFormat="1" ht="12.75"/>
    <row r="600" s="9" customFormat="1" ht="12.75"/>
    <row r="601" s="9" customFormat="1" ht="12.75"/>
    <row r="602" s="9" customFormat="1" ht="12.75"/>
    <row r="603" s="9" customFormat="1" ht="12.75"/>
    <row r="604" s="9" customFormat="1" ht="12.75"/>
    <row r="605" s="9" customFormat="1" ht="12.75"/>
    <row r="606" s="9" customFormat="1" ht="12.75"/>
    <row r="607" s="9" customFormat="1" ht="12.75"/>
    <row r="608" s="9" customFormat="1" ht="12.75"/>
    <row r="609" s="9" customFormat="1" ht="12.75"/>
    <row r="610" s="9" customFormat="1" ht="12.75"/>
    <row r="611" s="9" customFormat="1" ht="12.75"/>
    <row r="612" s="9" customFormat="1" ht="12.75"/>
    <row r="613" s="9" customFormat="1" ht="12.75"/>
    <row r="614" s="9" customFormat="1" ht="12.75"/>
    <row r="615" s="9" customFormat="1" ht="12.75"/>
    <row r="616" s="9" customFormat="1" ht="12.75"/>
    <row r="617" s="9" customFormat="1" ht="12.75"/>
    <row r="618" s="9" customFormat="1" ht="12.75"/>
    <row r="619" s="9" customFormat="1" ht="12.75"/>
    <row r="620" s="9" customFormat="1" ht="12.75"/>
    <row r="621" s="9" customFormat="1" ht="12.75"/>
    <row r="622" s="9" customFormat="1" ht="12.75"/>
    <row r="623" s="9" customFormat="1" ht="12.75"/>
    <row r="624" s="9" customFormat="1" ht="12.75"/>
    <row r="625" s="9" customFormat="1" ht="12.75"/>
    <row r="626" s="9" customFormat="1" ht="12.75"/>
  </sheetData>
  <mergeCells count="14">
    <mergeCell ref="A7:C8"/>
    <mergeCell ref="A55:C56"/>
    <mergeCell ref="J7:L7"/>
    <mergeCell ref="G7:I7"/>
    <mergeCell ref="D7:F7"/>
    <mergeCell ref="D81:F81"/>
    <mergeCell ref="G81:I81"/>
    <mergeCell ref="J81:L81"/>
    <mergeCell ref="A81:C82"/>
    <mergeCell ref="M260:M261"/>
    <mergeCell ref="J260:L261"/>
    <mergeCell ref="G260:I261"/>
    <mergeCell ref="A260:C262"/>
    <mergeCell ref="D260:F261"/>
  </mergeCells>
  <printOptions/>
  <pageMargins left="0.75" right="0.75" top="1" bottom="1" header="0.5" footer="0.5"/>
  <pageSetup horizontalDpi="600" verticalDpi="600" orientation="portrait" scale="73"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1"/>
  <dimension ref="A1:O330"/>
  <sheetViews>
    <sheetView workbookViewId="0" topLeftCell="A1">
      <selection activeCell="A5" sqref="A5"/>
    </sheetView>
  </sheetViews>
  <sheetFormatPr defaultColWidth="9.140625" defaultRowHeight="12.75"/>
  <cols>
    <col min="1" max="1" width="3.7109375" style="1" customWidth="1"/>
    <col min="2" max="2" width="5.7109375" style="1" customWidth="1"/>
    <col min="3" max="3" width="28.8515625" style="1" customWidth="1"/>
    <col min="4" max="9" width="8.7109375" style="1" customWidth="1"/>
    <col min="10" max="10" width="7.57421875" style="1" customWidth="1"/>
    <col min="11" max="11" width="8.28125" style="1" customWidth="1"/>
    <col min="12" max="12" width="8.00390625" style="1" customWidth="1"/>
    <col min="13" max="13" width="9.28125" style="1" customWidth="1"/>
    <col min="14" max="14" width="6.57421875" style="1" customWidth="1"/>
    <col min="15" max="15" width="7.28125" style="1" customWidth="1"/>
    <col min="16" max="16384" width="8.8515625" style="1" customWidth="1"/>
  </cols>
  <sheetData>
    <row r="1" spans="1:15" ht="12.75">
      <c r="A1" t="s">
        <v>0</v>
      </c>
      <c r="B1"/>
      <c r="C1"/>
      <c r="D1"/>
      <c r="E1"/>
      <c r="F1"/>
      <c r="G1"/>
      <c r="H1"/>
      <c r="I1"/>
      <c r="J1"/>
      <c r="K1"/>
      <c r="L1"/>
      <c r="M1"/>
      <c r="N1"/>
      <c r="O1"/>
    </row>
    <row r="2" spans="1:15" ht="12.75">
      <c r="A2" t="s">
        <v>1</v>
      </c>
      <c r="B2"/>
      <c r="C2"/>
      <c r="D2"/>
      <c r="E2"/>
      <c r="F2"/>
      <c r="G2"/>
      <c r="H2"/>
      <c r="I2"/>
      <c r="J2"/>
      <c r="K2"/>
      <c r="L2"/>
      <c r="M2"/>
      <c r="N2"/>
      <c r="O2"/>
    </row>
    <row r="3" spans="1:15" ht="12.75">
      <c r="A3" s="2" t="s">
        <v>418</v>
      </c>
      <c r="B3"/>
      <c r="C3"/>
      <c r="D3"/>
      <c r="E3"/>
      <c r="F3"/>
      <c r="G3"/>
      <c r="H3"/>
      <c r="I3"/>
      <c r="J3"/>
      <c r="K3"/>
      <c r="L3"/>
      <c r="N3"/>
      <c r="O3"/>
    </row>
    <row r="4" spans="1:15" ht="12.75">
      <c r="A4" s="80" t="s">
        <v>484</v>
      </c>
      <c r="B4" s="4"/>
      <c r="C4" s="4"/>
      <c r="D4" s="4"/>
      <c r="E4" s="4"/>
      <c r="F4" s="4"/>
      <c r="G4"/>
      <c r="H4"/>
      <c r="I4"/>
      <c r="J4"/>
      <c r="K4"/>
      <c r="L4"/>
      <c r="N4"/>
      <c r="O4"/>
    </row>
    <row r="5" spans="1:15" ht="12.75">
      <c r="A5" s="81" t="s">
        <v>485</v>
      </c>
      <c r="B5" s="2"/>
      <c r="C5" s="2"/>
      <c r="D5" s="2"/>
      <c r="E5" s="2"/>
      <c r="F5" s="2"/>
      <c r="G5"/>
      <c r="H5"/>
      <c r="I5"/>
      <c r="J5"/>
      <c r="K5"/>
      <c r="L5"/>
      <c r="M5" s="59"/>
      <c r="N5"/>
      <c r="O5"/>
    </row>
    <row r="6" spans="1:15" ht="12.75">
      <c r="A6" s="59" t="s">
        <v>456</v>
      </c>
      <c r="B6"/>
      <c r="C6"/>
      <c r="D6"/>
      <c r="E6"/>
      <c r="F6"/>
      <c r="G6"/>
      <c r="H6"/>
      <c r="I6"/>
      <c r="J6"/>
      <c r="K6"/>
      <c r="L6"/>
      <c r="M6" s="59"/>
      <c r="N6"/>
      <c r="O6"/>
    </row>
    <row r="7" spans="1:15" ht="12.75">
      <c r="A7" s="4"/>
      <c r="B7"/>
      <c r="C7"/>
      <c r="D7"/>
      <c r="E7"/>
      <c r="F7"/>
      <c r="G7"/>
      <c r="H7"/>
      <c r="I7"/>
      <c r="J7"/>
      <c r="K7"/>
      <c r="L7"/>
      <c r="M7"/>
      <c r="N7"/>
      <c r="O7"/>
    </row>
    <row r="8" spans="1:15" ht="12.75">
      <c r="A8"/>
      <c r="B8"/>
      <c r="C8"/>
      <c r="D8"/>
      <c r="E8"/>
      <c r="F8"/>
      <c r="G8"/>
      <c r="H8"/>
      <c r="I8"/>
      <c r="J8"/>
      <c r="K8"/>
      <c r="L8"/>
      <c r="M8"/>
      <c r="N8"/>
      <c r="O8"/>
    </row>
    <row r="9" spans="1:15" ht="12.75">
      <c r="A9" s="117" t="s">
        <v>423</v>
      </c>
      <c r="B9" s="118"/>
      <c r="C9" s="119"/>
      <c r="D9" s="121" t="s">
        <v>464</v>
      </c>
      <c r="E9" s="122"/>
      <c r="F9" s="123"/>
      <c r="G9" s="121" t="s">
        <v>421</v>
      </c>
      <c r="H9" s="122"/>
      <c r="I9" s="123"/>
      <c r="J9" s="121" t="s">
        <v>465</v>
      </c>
      <c r="K9" s="122"/>
      <c r="L9" s="123"/>
      <c r="M9"/>
      <c r="N9"/>
      <c r="O9"/>
    </row>
    <row r="10" spans="1:15" ht="12.75">
      <c r="A10" s="124"/>
      <c r="B10" s="125"/>
      <c r="C10" s="126"/>
      <c r="D10" s="27" t="s">
        <v>6</v>
      </c>
      <c r="E10" s="28" t="s">
        <v>7</v>
      </c>
      <c r="F10" s="29" t="s">
        <v>8</v>
      </c>
      <c r="G10" s="27" t="s">
        <v>6</v>
      </c>
      <c r="H10" s="28" t="s">
        <v>7</v>
      </c>
      <c r="I10" s="29" t="s">
        <v>8</v>
      </c>
      <c r="J10" s="27" t="s">
        <v>6</v>
      </c>
      <c r="K10" s="28" t="s">
        <v>7</v>
      </c>
      <c r="L10" s="29" t="s">
        <v>8</v>
      </c>
      <c r="M10"/>
      <c r="N10"/>
      <c r="O10"/>
    </row>
    <row r="11" spans="1:15" ht="12.75">
      <c r="A11" s="6" t="s">
        <v>9</v>
      </c>
      <c r="B11" s="30" t="s">
        <v>10</v>
      </c>
      <c r="C11" s="24" t="s">
        <v>11</v>
      </c>
      <c r="D11" s="31">
        <v>1017</v>
      </c>
      <c r="E11" s="32">
        <v>0</v>
      </c>
      <c r="F11" s="33">
        <v>1801</v>
      </c>
      <c r="G11" s="8">
        <v>22591</v>
      </c>
      <c r="H11" s="9">
        <v>116</v>
      </c>
      <c r="I11" s="10">
        <v>5846</v>
      </c>
      <c r="J11" s="8">
        <v>21162</v>
      </c>
      <c r="K11" s="9">
        <v>206</v>
      </c>
      <c r="L11" s="10">
        <v>5846</v>
      </c>
      <c r="M11"/>
      <c r="N11"/>
      <c r="O11"/>
    </row>
    <row r="12" spans="1:15" ht="12.75">
      <c r="A12" s="6" t="s">
        <v>9</v>
      </c>
      <c r="B12" s="34" t="s">
        <v>12</v>
      </c>
      <c r="C12" s="24" t="s">
        <v>13</v>
      </c>
      <c r="D12" s="31">
        <v>5451</v>
      </c>
      <c r="E12" s="32">
        <v>0</v>
      </c>
      <c r="F12" s="33">
        <v>301</v>
      </c>
      <c r="G12" s="8">
        <v>46505</v>
      </c>
      <c r="H12" s="9">
        <v>8</v>
      </c>
      <c r="I12" s="10">
        <v>9076</v>
      </c>
      <c r="J12" s="8">
        <v>45733</v>
      </c>
      <c r="K12" s="9">
        <v>41</v>
      </c>
      <c r="L12" s="10">
        <v>6926</v>
      </c>
      <c r="M12"/>
      <c r="N12"/>
      <c r="O12"/>
    </row>
    <row r="13" spans="1:15" ht="12.75">
      <c r="A13" s="6" t="s">
        <v>9</v>
      </c>
      <c r="B13" s="34" t="s">
        <v>14</v>
      </c>
      <c r="C13" s="24" t="s">
        <v>15</v>
      </c>
      <c r="D13" s="31">
        <v>867</v>
      </c>
      <c r="E13" s="32">
        <v>0</v>
      </c>
      <c r="F13" s="33">
        <v>2456</v>
      </c>
      <c r="G13" s="8">
        <v>10302</v>
      </c>
      <c r="H13" s="9">
        <v>10</v>
      </c>
      <c r="I13" s="10">
        <v>6409</v>
      </c>
      <c r="J13" s="8">
        <v>11079</v>
      </c>
      <c r="K13" s="9">
        <v>10</v>
      </c>
      <c r="L13" s="10">
        <v>6555</v>
      </c>
      <c r="M13"/>
      <c r="N13"/>
      <c r="O13"/>
    </row>
    <row r="14" spans="1:15" ht="12.75">
      <c r="A14" s="6" t="s">
        <v>9</v>
      </c>
      <c r="B14" s="34" t="s">
        <v>16</v>
      </c>
      <c r="C14" s="24" t="s">
        <v>17</v>
      </c>
      <c r="D14" s="31">
        <v>4346</v>
      </c>
      <c r="E14" s="32">
        <v>8</v>
      </c>
      <c r="F14" s="33">
        <v>6232</v>
      </c>
      <c r="G14" s="8">
        <v>56438</v>
      </c>
      <c r="H14" s="9">
        <v>57</v>
      </c>
      <c r="I14" s="10">
        <v>27606</v>
      </c>
      <c r="J14" s="8">
        <v>57032</v>
      </c>
      <c r="K14" s="9">
        <v>68</v>
      </c>
      <c r="L14" s="10">
        <v>26089</v>
      </c>
      <c r="M14"/>
      <c r="N14"/>
      <c r="O14"/>
    </row>
    <row r="15" spans="1:15" ht="12.75">
      <c r="A15" s="6" t="s">
        <v>9</v>
      </c>
      <c r="B15" s="34" t="s">
        <v>18</v>
      </c>
      <c r="C15" s="24" t="s">
        <v>19</v>
      </c>
      <c r="D15" s="31">
        <v>1378</v>
      </c>
      <c r="E15" s="32">
        <v>0</v>
      </c>
      <c r="F15" s="33">
        <v>1606</v>
      </c>
      <c r="G15" s="8">
        <v>30694</v>
      </c>
      <c r="H15" s="9">
        <v>2</v>
      </c>
      <c r="I15" s="10">
        <v>8473</v>
      </c>
      <c r="J15" s="8">
        <v>28990</v>
      </c>
      <c r="K15" s="9">
        <v>4</v>
      </c>
      <c r="L15" s="10">
        <v>8116</v>
      </c>
      <c r="M15"/>
      <c r="N15"/>
      <c r="O15"/>
    </row>
    <row r="16" spans="1:15" ht="12.75">
      <c r="A16" s="6" t="s">
        <v>9</v>
      </c>
      <c r="B16" s="34" t="s">
        <v>20</v>
      </c>
      <c r="C16" s="24" t="s">
        <v>21</v>
      </c>
      <c r="D16" s="31">
        <v>399</v>
      </c>
      <c r="E16" s="32">
        <v>0</v>
      </c>
      <c r="F16" s="33">
        <v>219</v>
      </c>
      <c r="G16" s="8">
        <v>7246</v>
      </c>
      <c r="H16" s="9">
        <v>3</v>
      </c>
      <c r="I16" s="10">
        <v>870</v>
      </c>
      <c r="J16" s="8">
        <v>6696</v>
      </c>
      <c r="K16" s="9">
        <v>12</v>
      </c>
      <c r="L16" s="10">
        <v>813</v>
      </c>
      <c r="M16"/>
      <c r="N16"/>
      <c r="O16"/>
    </row>
    <row r="17" spans="1:15" ht="12.75">
      <c r="A17" s="6" t="s">
        <v>9</v>
      </c>
      <c r="B17" s="34" t="s">
        <v>22</v>
      </c>
      <c r="C17" s="24" t="s">
        <v>23</v>
      </c>
      <c r="D17" s="31">
        <v>0</v>
      </c>
      <c r="E17" s="32">
        <v>395</v>
      </c>
      <c r="F17" s="33">
        <v>36</v>
      </c>
      <c r="G17" s="8">
        <v>61</v>
      </c>
      <c r="H17" s="9">
        <v>8547</v>
      </c>
      <c r="I17" s="10">
        <v>831</v>
      </c>
      <c r="J17" s="8">
        <v>120</v>
      </c>
      <c r="K17" s="9">
        <v>8482</v>
      </c>
      <c r="L17" s="10">
        <v>747</v>
      </c>
      <c r="M17" s="3"/>
      <c r="N17" s="3"/>
      <c r="O17" s="3"/>
    </row>
    <row r="18" spans="1:15" ht="12.75">
      <c r="A18" s="6" t="s">
        <v>9</v>
      </c>
      <c r="B18" s="34" t="s">
        <v>24</v>
      </c>
      <c r="C18" s="24" t="s">
        <v>25</v>
      </c>
      <c r="D18" s="31">
        <v>12872</v>
      </c>
      <c r="E18" s="32">
        <v>52</v>
      </c>
      <c r="F18" s="33">
        <v>6895</v>
      </c>
      <c r="G18" s="8">
        <v>226253</v>
      </c>
      <c r="H18" s="9">
        <v>474</v>
      </c>
      <c r="I18" s="10">
        <v>29109</v>
      </c>
      <c r="J18" s="8">
        <v>202073</v>
      </c>
      <c r="K18" s="9">
        <v>48</v>
      </c>
      <c r="L18" s="10">
        <v>26772</v>
      </c>
      <c r="M18" s="3"/>
      <c r="N18" s="3"/>
      <c r="O18" s="3"/>
    </row>
    <row r="19" spans="1:15" ht="12.75">
      <c r="A19" s="6" t="s">
        <v>9</v>
      </c>
      <c r="B19" s="34" t="s">
        <v>26</v>
      </c>
      <c r="C19" s="24" t="s">
        <v>27</v>
      </c>
      <c r="D19" s="31">
        <v>1175</v>
      </c>
      <c r="E19" s="32">
        <v>1</v>
      </c>
      <c r="F19" s="33">
        <v>449</v>
      </c>
      <c r="G19" s="8">
        <v>15070</v>
      </c>
      <c r="H19" s="9">
        <v>0</v>
      </c>
      <c r="I19" s="10">
        <v>2593</v>
      </c>
      <c r="J19" s="8">
        <v>16201</v>
      </c>
      <c r="K19" s="9">
        <v>3</v>
      </c>
      <c r="L19" s="10">
        <v>2507</v>
      </c>
      <c r="M19" s="3"/>
      <c r="N19" s="3"/>
      <c r="O19" s="3"/>
    </row>
    <row r="20" spans="1:15" ht="12.75">
      <c r="A20" s="6" t="s">
        <v>9</v>
      </c>
      <c r="B20" s="34" t="s">
        <v>28</v>
      </c>
      <c r="C20" s="24" t="s">
        <v>29</v>
      </c>
      <c r="D20" s="31">
        <v>16</v>
      </c>
      <c r="E20" s="32">
        <v>726</v>
      </c>
      <c r="F20" s="33">
        <v>393</v>
      </c>
      <c r="G20" s="8">
        <v>150</v>
      </c>
      <c r="H20" s="9">
        <v>7130</v>
      </c>
      <c r="I20" s="10">
        <v>1073</v>
      </c>
      <c r="J20" s="8">
        <v>355</v>
      </c>
      <c r="K20" s="9">
        <v>7164</v>
      </c>
      <c r="L20" s="10">
        <v>989</v>
      </c>
      <c r="M20" s="3"/>
      <c r="N20" s="3"/>
      <c r="O20" s="3"/>
    </row>
    <row r="21" spans="1:15" ht="12.75">
      <c r="A21" s="6" t="s">
        <v>9</v>
      </c>
      <c r="B21" s="34" t="s">
        <v>30</v>
      </c>
      <c r="C21" s="24" t="s">
        <v>31</v>
      </c>
      <c r="D21" s="31">
        <v>0</v>
      </c>
      <c r="E21" s="32">
        <v>0</v>
      </c>
      <c r="F21" s="33">
        <v>0</v>
      </c>
      <c r="G21" s="8">
        <v>1100</v>
      </c>
      <c r="H21" s="9">
        <v>3</v>
      </c>
      <c r="I21" s="10">
        <v>7</v>
      </c>
      <c r="J21" s="8">
        <v>1177</v>
      </c>
      <c r="K21" s="9">
        <v>0</v>
      </c>
      <c r="L21" s="10">
        <v>8</v>
      </c>
      <c r="M21" s="3"/>
      <c r="N21" s="3"/>
      <c r="O21" s="3"/>
    </row>
    <row r="22" spans="1:15" ht="12.75">
      <c r="A22" s="6" t="s">
        <v>9</v>
      </c>
      <c r="B22" s="34" t="s">
        <v>32</v>
      </c>
      <c r="C22" s="24" t="s">
        <v>33</v>
      </c>
      <c r="D22" s="31">
        <v>168</v>
      </c>
      <c r="E22" s="32">
        <v>1</v>
      </c>
      <c r="F22" s="33">
        <v>43</v>
      </c>
      <c r="G22" s="8">
        <v>1091</v>
      </c>
      <c r="H22" s="9">
        <v>0</v>
      </c>
      <c r="I22" s="10">
        <v>216</v>
      </c>
      <c r="J22" s="8">
        <v>1235</v>
      </c>
      <c r="K22" s="9">
        <v>0</v>
      </c>
      <c r="L22" s="10">
        <v>90</v>
      </c>
      <c r="M22" s="3"/>
      <c r="N22" s="3"/>
      <c r="O22" s="3"/>
    </row>
    <row r="23" spans="1:15" ht="12.75">
      <c r="A23" s="6" t="s">
        <v>9</v>
      </c>
      <c r="B23" s="34" t="s">
        <v>34</v>
      </c>
      <c r="C23" s="24" t="s">
        <v>35</v>
      </c>
      <c r="D23" s="31">
        <v>0</v>
      </c>
      <c r="E23" s="32">
        <v>0</v>
      </c>
      <c r="F23" s="33">
        <v>26</v>
      </c>
      <c r="G23" s="8">
        <v>11</v>
      </c>
      <c r="H23" s="9">
        <v>51</v>
      </c>
      <c r="I23" s="10">
        <v>2108</v>
      </c>
      <c r="J23" s="8">
        <v>16</v>
      </c>
      <c r="K23" s="9">
        <v>13</v>
      </c>
      <c r="L23" s="10">
        <v>1740</v>
      </c>
      <c r="M23" s="3"/>
      <c r="N23" s="3"/>
      <c r="O23" s="3"/>
    </row>
    <row r="24" spans="1:15" ht="12.75">
      <c r="A24" s="6" t="s">
        <v>9</v>
      </c>
      <c r="B24" s="34" t="s">
        <v>36</v>
      </c>
      <c r="C24" s="24" t="s">
        <v>37</v>
      </c>
      <c r="D24" s="31">
        <v>0</v>
      </c>
      <c r="E24" s="32">
        <v>8</v>
      </c>
      <c r="F24" s="33">
        <v>1680</v>
      </c>
      <c r="G24" s="8">
        <v>753</v>
      </c>
      <c r="H24" s="9">
        <v>12</v>
      </c>
      <c r="I24" s="10">
        <v>3593</v>
      </c>
      <c r="J24" s="8">
        <v>709</v>
      </c>
      <c r="K24" s="9">
        <v>12</v>
      </c>
      <c r="L24" s="10">
        <v>2954</v>
      </c>
      <c r="M24" s="3"/>
      <c r="N24" s="3"/>
      <c r="O24" s="3"/>
    </row>
    <row r="25" spans="1:15" ht="12.75">
      <c r="A25" s="6" t="s">
        <v>9</v>
      </c>
      <c r="B25" s="34" t="s">
        <v>38</v>
      </c>
      <c r="C25" s="24" t="s">
        <v>39</v>
      </c>
      <c r="D25" s="31">
        <v>31</v>
      </c>
      <c r="E25" s="32">
        <v>8</v>
      </c>
      <c r="F25" s="33">
        <v>1002</v>
      </c>
      <c r="G25" s="8">
        <v>121</v>
      </c>
      <c r="H25" s="9">
        <v>5</v>
      </c>
      <c r="I25" s="10">
        <v>2688</v>
      </c>
      <c r="J25" s="8">
        <v>222</v>
      </c>
      <c r="K25" s="9">
        <v>0</v>
      </c>
      <c r="L25" s="10">
        <v>2591</v>
      </c>
      <c r="M25" s="3"/>
      <c r="N25" s="3"/>
      <c r="O25" s="3"/>
    </row>
    <row r="26" spans="1:15" ht="12.75">
      <c r="A26" s="6" t="s">
        <v>40</v>
      </c>
      <c r="B26" s="34" t="s">
        <v>41</v>
      </c>
      <c r="C26" s="24" t="s">
        <v>42</v>
      </c>
      <c r="D26" s="31">
        <v>0</v>
      </c>
      <c r="E26" s="32">
        <v>0</v>
      </c>
      <c r="F26" s="33">
        <v>4</v>
      </c>
      <c r="G26" s="8"/>
      <c r="H26" s="9"/>
      <c r="I26" s="10"/>
      <c r="J26" s="8"/>
      <c r="K26" s="9"/>
      <c r="L26" s="10"/>
      <c r="M26" s="3"/>
      <c r="N26" s="3"/>
      <c r="O26" s="3"/>
    </row>
    <row r="27" spans="1:15" ht="12.75">
      <c r="A27" s="6" t="s">
        <v>40</v>
      </c>
      <c r="B27" s="34" t="s">
        <v>43</v>
      </c>
      <c r="C27" s="24" t="s">
        <v>44</v>
      </c>
      <c r="D27" s="31">
        <v>0</v>
      </c>
      <c r="E27" s="32">
        <v>0</v>
      </c>
      <c r="F27" s="33">
        <v>52</v>
      </c>
      <c r="G27" s="8">
        <v>65</v>
      </c>
      <c r="H27" s="9">
        <v>0</v>
      </c>
      <c r="I27" s="10">
        <v>76</v>
      </c>
      <c r="J27" s="8">
        <v>84</v>
      </c>
      <c r="K27" s="9">
        <v>0</v>
      </c>
      <c r="L27" s="10">
        <v>140</v>
      </c>
      <c r="M27" s="3"/>
      <c r="N27" s="3"/>
      <c r="O27" s="3"/>
    </row>
    <row r="28" spans="1:15" ht="12.75">
      <c r="A28" s="6" t="s">
        <v>40</v>
      </c>
      <c r="B28" s="34" t="s">
        <v>398</v>
      </c>
      <c r="C28" s="24" t="s">
        <v>399</v>
      </c>
      <c r="D28" s="31">
        <v>0</v>
      </c>
      <c r="E28" s="32">
        <v>0</v>
      </c>
      <c r="F28" s="33">
        <v>0</v>
      </c>
      <c r="G28" s="8">
        <v>0</v>
      </c>
      <c r="H28" s="9">
        <v>0</v>
      </c>
      <c r="I28" s="10">
        <v>1</v>
      </c>
      <c r="J28" s="8">
        <v>0</v>
      </c>
      <c r="K28" s="9">
        <v>1</v>
      </c>
      <c r="L28" s="10">
        <v>6</v>
      </c>
      <c r="M28" s="3"/>
      <c r="N28" s="3"/>
      <c r="O28" s="3"/>
    </row>
    <row r="29" spans="1:15" ht="12.75">
      <c r="A29" s="6" t="s">
        <v>40</v>
      </c>
      <c r="B29" s="34" t="s">
        <v>45</v>
      </c>
      <c r="C29" s="24" t="s">
        <v>46</v>
      </c>
      <c r="D29" s="31">
        <v>0</v>
      </c>
      <c r="E29" s="32">
        <v>0</v>
      </c>
      <c r="F29" s="33">
        <v>0</v>
      </c>
      <c r="G29" s="8"/>
      <c r="H29" s="9"/>
      <c r="I29" s="10"/>
      <c r="J29" s="8">
        <v>16</v>
      </c>
      <c r="K29" s="9">
        <v>1</v>
      </c>
      <c r="L29" s="10">
        <v>115</v>
      </c>
      <c r="M29" s="3"/>
      <c r="N29" s="3"/>
      <c r="O29" s="3"/>
    </row>
    <row r="30" spans="1:15" ht="12.75">
      <c r="A30" s="6" t="s">
        <v>40</v>
      </c>
      <c r="B30" s="34" t="s">
        <v>47</v>
      </c>
      <c r="C30" s="24" t="s">
        <v>48</v>
      </c>
      <c r="D30" s="31">
        <v>5</v>
      </c>
      <c r="E30" s="32">
        <v>0</v>
      </c>
      <c r="F30" s="33">
        <v>0</v>
      </c>
      <c r="G30" s="8">
        <v>126</v>
      </c>
      <c r="H30" s="9">
        <v>0</v>
      </c>
      <c r="I30" s="10">
        <v>0</v>
      </c>
      <c r="J30" s="8">
        <v>90</v>
      </c>
      <c r="K30" s="9">
        <v>0</v>
      </c>
      <c r="L30" s="10">
        <v>0</v>
      </c>
      <c r="M30" s="3"/>
      <c r="N30" s="3"/>
      <c r="O30" s="3"/>
    </row>
    <row r="31" spans="1:15" ht="12.75">
      <c r="A31" s="6" t="s">
        <v>40</v>
      </c>
      <c r="B31" s="34" t="s">
        <v>49</v>
      </c>
      <c r="C31" s="24" t="s">
        <v>50</v>
      </c>
      <c r="D31" s="31">
        <v>129</v>
      </c>
      <c r="E31" s="32">
        <v>0</v>
      </c>
      <c r="F31" s="33">
        <v>157</v>
      </c>
      <c r="G31" s="8">
        <v>150</v>
      </c>
      <c r="H31" s="9">
        <v>5</v>
      </c>
      <c r="I31" s="10">
        <v>115</v>
      </c>
      <c r="J31" s="8">
        <v>88</v>
      </c>
      <c r="K31" s="9">
        <v>0</v>
      </c>
      <c r="L31" s="10">
        <v>120</v>
      </c>
      <c r="M31" s="3"/>
      <c r="N31" s="3"/>
      <c r="O31" s="3"/>
    </row>
    <row r="32" spans="1:15" ht="12.75">
      <c r="A32" s="6" t="s">
        <v>40</v>
      </c>
      <c r="B32" s="34" t="s">
        <v>51</v>
      </c>
      <c r="C32" s="24" t="s">
        <v>52</v>
      </c>
      <c r="D32" s="31">
        <v>18</v>
      </c>
      <c r="E32" s="32">
        <v>529</v>
      </c>
      <c r="F32" s="33">
        <v>347</v>
      </c>
      <c r="G32" s="8">
        <v>113</v>
      </c>
      <c r="H32" s="9">
        <v>3897</v>
      </c>
      <c r="I32" s="10">
        <v>579</v>
      </c>
      <c r="J32" s="8">
        <v>335</v>
      </c>
      <c r="K32" s="9">
        <v>3786</v>
      </c>
      <c r="L32" s="10">
        <v>653</v>
      </c>
      <c r="M32" s="3"/>
      <c r="N32" s="3"/>
      <c r="O32" s="3"/>
    </row>
    <row r="33" spans="1:15" ht="12.75">
      <c r="A33" s="6" t="s">
        <v>40</v>
      </c>
      <c r="B33" s="34" t="s">
        <v>53</v>
      </c>
      <c r="C33" s="24" t="s">
        <v>54</v>
      </c>
      <c r="D33" s="31">
        <v>0</v>
      </c>
      <c r="E33" s="32">
        <v>0</v>
      </c>
      <c r="F33" s="33">
        <v>6</v>
      </c>
      <c r="G33" s="8">
        <v>0</v>
      </c>
      <c r="H33" s="9">
        <v>0</v>
      </c>
      <c r="I33" s="10">
        <v>14</v>
      </c>
      <c r="J33" s="8">
        <v>0</v>
      </c>
      <c r="K33" s="9">
        <v>0</v>
      </c>
      <c r="L33" s="10">
        <v>14</v>
      </c>
      <c r="M33"/>
      <c r="N33"/>
      <c r="O33"/>
    </row>
    <row r="34" spans="1:15" ht="12.75">
      <c r="A34" s="6" t="s">
        <v>40</v>
      </c>
      <c r="B34" s="34" t="s">
        <v>55</v>
      </c>
      <c r="C34" s="24" t="s">
        <v>56</v>
      </c>
      <c r="D34" s="31">
        <v>0</v>
      </c>
      <c r="E34" s="32">
        <v>0</v>
      </c>
      <c r="F34" s="33">
        <v>17</v>
      </c>
      <c r="G34" s="8"/>
      <c r="H34" s="9"/>
      <c r="I34" s="10"/>
      <c r="J34" s="8"/>
      <c r="K34" s="9"/>
      <c r="L34" s="10"/>
      <c r="M34"/>
      <c r="N34"/>
      <c r="O34"/>
    </row>
    <row r="35" spans="1:15" ht="12.75">
      <c r="A35" s="6" t="s">
        <v>40</v>
      </c>
      <c r="B35" s="34" t="s">
        <v>57</v>
      </c>
      <c r="C35" s="24" t="s">
        <v>367</v>
      </c>
      <c r="D35" s="31">
        <v>0</v>
      </c>
      <c r="E35" s="32">
        <v>0</v>
      </c>
      <c r="F35" s="33">
        <v>120</v>
      </c>
      <c r="G35" s="8">
        <v>67</v>
      </c>
      <c r="H35" s="9">
        <v>0</v>
      </c>
      <c r="I35" s="10">
        <v>68</v>
      </c>
      <c r="J35" s="8">
        <v>83</v>
      </c>
      <c r="K35" s="9">
        <v>0</v>
      </c>
      <c r="L35" s="10">
        <v>21</v>
      </c>
      <c r="M35"/>
      <c r="N35"/>
      <c r="O35"/>
    </row>
    <row r="36" spans="1:15" ht="12.75">
      <c r="A36" s="6" t="s">
        <v>40</v>
      </c>
      <c r="B36" s="34" t="s">
        <v>58</v>
      </c>
      <c r="C36" s="24" t="s">
        <v>59</v>
      </c>
      <c r="D36" s="31">
        <v>0</v>
      </c>
      <c r="E36" s="32">
        <v>0</v>
      </c>
      <c r="F36" s="33">
        <v>0</v>
      </c>
      <c r="G36" s="8">
        <v>1604</v>
      </c>
      <c r="H36" s="9">
        <v>0</v>
      </c>
      <c r="I36" s="10">
        <v>0</v>
      </c>
      <c r="J36" s="8">
        <v>1756</v>
      </c>
      <c r="K36" s="9">
        <v>0</v>
      </c>
      <c r="L36" s="10">
        <v>0</v>
      </c>
      <c r="M36"/>
      <c r="N36"/>
      <c r="O36"/>
    </row>
    <row r="37" spans="1:15" ht="12.75">
      <c r="A37" s="6" t="s">
        <v>40</v>
      </c>
      <c r="B37" s="34" t="s">
        <v>60</v>
      </c>
      <c r="C37" s="24" t="s">
        <v>61</v>
      </c>
      <c r="D37" s="31">
        <v>0</v>
      </c>
      <c r="E37" s="32">
        <v>0</v>
      </c>
      <c r="F37" s="33">
        <v>0</v>
      </c>
      <c r="G37" s="8"/>
      <c r="H37" s="9"/>
      <c r="I37" s="10"/>
      <c r="J37" s="8">
        <v>0</v>
      </c>
      <c r="K37" s="9">
        <v>0</v>
      </c>
      <c r="L37" s="10">
        <v>4</v>
      </c>
      <c r="M37"/>
      <c r="N37"/>
      <c r="O37"/>
    </row>
    <row r="38" spans="1:15" ht="12.75">
      <c r="A38" s="6" t="s">
        <v>40</v>
      </c>
      <c r="B38" s="34" t="s">
        <v>62</v>
      </c>
      <c r="C38" s="24" t="s">
        <v>63</v>
      </c>
      <c r="D38" s="31">
        <v>0</v>
      </c>
      <c r="E38" s="32">
        <v>0</v>
      </c>
      <c r="F38" s="33">
        <v>0</v>
      </c>
      <c r="G38" s="8">
        <v>176</v>
      </c>
      <c r="H38" s="9">
        <v>0</v>
      </c>
      <c r="I38" s="10">
        <v>4</v>
      </c>
      <c r="J38" s="8">
        <v>240</v>
      </c>
      <c r="K38" s="9">
        <v>0</v>
      </c>
      <c r="L38" s="10">
        <v>6</v>
      </c>
      <c r="M38"/>
      <c r="N38"/>
      <c r="O38"/>
    </row>
    <row r="39" spans="1:15" ht="12.75">
      <c r="A39" s="6" t="s">
        <v>40</v>
      </c>
      <c r="B39" s="34" t="s">
        <v>64</v>
      </c>
      <c r="C39" s="24" t="s">
        <v>65</v>
      </c>
      <c r="D39" s="31">
        <v>0</v>
      </c>
      <c r="E39" s="32">
        <v>0</v>
      </c>
      <c r="F39" s="33">
        <v>0</v>
      </c>
      <c r="G39" s="8">
        <v>0</v>
      </c>
      <c r="H39" s="9">
        <v>0</v>
      </c>
      <c r="I39" s="10">
        <v>12</v>
      </c>
      <c r="J39" s="8">
        <v>0</v>
      </c>
      <c r="K39" s="9">
        <v>0</v>
      </c>
      <c r="L39" s="10">
        <v>15</v>
      </c>
      <c r="M39"/>
      <c r="N39"/>
      <c r="O39"/>
    </row>
    <row r="40" spans="1:15" ht="12.75">
      <c r="A40" s="129" t="s">
        <v>366</v>
      </c>
      <c r="B40" s="130"/>
      <c r="C40" s="131"/>
      <c r="D40" s="35">
        <v>27872</v>
      </c>
      <c r="E40" s="35">
        <v>1728</v>
      </c>
      <c r="F40" s="35">
        <v>23842</v>
      </c>
      <c r="G40" s="35">
        <v>420687</v>
      </c>
      <c r="H40" s="35">
        <v>20320</v>
      </c>
      <c r="I40" s="35">
        <v>101367</v>
      </c>
      <c r="J40" s="35">
        <v>395492</v>
      </c>
      <c r="K40" s="35">
        <v>19851</v>
      </c>
      <c r="L40" s="35">
        <v>93837</v>
      </c>
      <c r="M40"/>
      <c r="N40"/>
      <c r="O40"/>
    </row>
    <row r="41" spans="1:15" ht="12.75">
      <c r="A41" s="3"/>
      <c r="B41" s="3"/>
      <c r="C41" s="3"/>
      <c r="D41" s="3"/>
      <c r="E41" s="3"/>
      <c r="F41" s="3"/>
      <c r="G41" s="3"/>
      <c r="H41" s="3"/>
      <c r="I41" s="3"/>
      <c r="J41" s="3"/>
      <c r="K41" s="3"/>
      <c r="L41" s="3"/>
      <c r="M41" s="3"/>
      <c r="N41" s="3"/>
      <c r="O41" s="3"/>
    </row>
    <row r="42" spans="2:15" ht="12.75">
      <c r="B42"/>
      <c r="C42"/>
      <c r="D42"/>
      <c r="E42"/>
      <c r="F42"/>
      <c r="G42"/>
      <c r="H42"/>
      <c r="I42"/>
      <c r="J42"/>
      <c r="K42"/>
      <c r="L42"/>
      <c r="M42"/>
      <c r="N42"/>
      <c r="O42"/>
    </row>
    <row r="43" spans="1:15" ht="12.75">
      <c r="A43"/>
      <c r="B43"/>
      <c r="C43"/>
      <c r="D43"/>
      <c r="E43"/>
      <c r="F43"/>
      <c r="G43"/>
      <c r="H43"/>
      <c r="I43"/>
      <c r="J43"/>
      <c r="K43"/>
      <c r="L43"/>
      <c r="M43"/>
      <c r="N43"/>
      <c r="O43"/>
    </row>
    <row r="44" spans="1:15" ht="12.75">
      <c r="A44"/>
      <c r="B44"/>
      <c r="C44"/>
      <c r="D44"/>
      <c r="E44"/>
      <c r="F44"/>
      <c r="G44"/>
      <c r="H44"/>
      <c r="I44"/>
      <c r="J44"/>
      <c r="K44"/>
      <c r="L44"/>
      <c r="M44"/>
      <c r="N44"/>
      <c r="O44"/>
    </row>
    <row r="45" spans="1:15" ht="12.75">
      <c r="A45" s="3"/>
      <c r="B45" s="3"/>
      <c r="C45" s="3"/>
      <c r="D45" s="3"/>
      <c r="E45" s="3"/>
      <c r="F45" s="3"/>
      <c r="G45" s="3"/>
      <c r="H45" s="3"/>
      <c r="I45" s="3"/>
      <c r="J45" s="3"/>
      <c r="K45" s="3"/>
      <c r="L45" s="3"/>
      <c r="M45" s="3"/>
      <c r="N45" s="3"/>
      <c r="O45" s="3"/>
    </row>
    <row r="46" spans="1:15" ht="12.75">
      <c r="A46" s="59" t="s">
        <v>490</v>
      </c>
      <c r="B46" s="13"/>
      <c r="C46" s="13"/>
      <c r="D46"/>
      <c r="E46"/>
      <c r="F46"/>
      <c r="G46"/>
      <c r="H46"/>
      <c r="I46"/>
      <c r="J46"/>
      <c r="K46"/>
      <c r="L46"/>
      <c r="M46"/>
      <c r="N46"/>
      <c r="O46"/>
    </row>
    <row r="47" spans="1:15" ht="12.75">
      <c r="A47" s="117" t="s">
        <v>424</v>
      </c>
      <c r="B47" s="118"/>
      <c r="C47" s="119"/>
      <c r="D47" s="111" t="s">
        <v>420</v>
      </c>
      <c r="E47" s="112"/>
      <c r="F47" s="113"/>
      <c r="G47" s="111" t="s">
        <v>421</v>
      </c>
      <c r="H47" s="112"/>
      <c r="I47" s="113"/>
      <c r="J47" s="111" t="s">
        <v>422</v>
      </c>
      <c r="K47" s="112"/>
      <c r="L47" s="113"/>
      <c r="M47" s="134" t="s">
        <v>491</v>
      </c>
      <c r="N47" s="68"/>
      <c r="O47" s="69"/>
    </row>
    <row r="48" spans="1:15" ht="24" customHeight="1">
      <c r="A48" s="107"/>
      <c r="B48" s="108"/>
      <c r="C48" s="120"/>
      <c r="D48" s="114"/>
      <c r="E48" s="115"/>
      <c r="F48" s="116"/>
      <c r="G48" s="114"/>
      <c r="H48" s="115"/>
      <c r="I48" s="116"/>
      <c r="J48" s="114"/>
      <c r="K48" s="115"/>
      <c r="L48" s="116"/>
      <c r="M48" s="135"/>
      <c r="N48" s="70"/>
      <c r="O48" s="71"/>
    </row>
    <row r="49" spans="1:15" ht="12.75">
      <c r="A49" s="107"/>
      <c r="B49" s="108"/>
      <c r="C49" s="120"/>
      <c r="D49" s="36" t="s">
        <v>6</v>
      </c>
      <c r="E49" s="36" t="s">
        <v>7</v>
      </c>
      <c r="F49" s="36" t="s">
        <v>8</v>
      </c>
      <c r="G49" s="37" t="s">
        <v>6</v>
      </c>
      <c r="H49" s="36" t="s">
        <v>7</v>
      </c>
      <c r="I49" s="38" t="s">
        <v>8</v>
      </c>
      <c r="J49" s="37" t="s">
        <v>6</v>
      </c>
      <c r="K49" s="36" t="s">
        <v>7</v>
      </c>
      <c r="L49" s="38" t="s">
        <v>8</v>
      </c>
      <c r="M49" s="36" t="s">
        <v>6</v>
      </c>
      <c r="N49" s="36" t="s">
        <v>489</v>
      </c>
      <c r="O49" s="38" t="s">
        <v>8</v>
      </c>
    </row>
    <row r="50" spans="1:15" ht="12.75">
      <c r="A50" s="6" t="s">
        <v>9</v>
      </c>
      <c r="B50" s="7" t="s">
        <v>10</v>
      </c>
      <c r="C50" s="24" t="s">
        <v>11</v>
      </c>
      <c r="D50" s="9">
        <v>0</v>
      </c>
      <c r="E50" s="9">
        <v>0</v>
      </c>
      <c r="F50" s="9">
        <v>205</v>
      </c>
      <c r="G50" s="8">
        <v>61</v>
      </c>
      <c r="H50" s="9">
        <v>0</v>
      </c>
      <c r="I50" s="10">
        <v>626</v>
      </c>
      <c r="J50" s="8">
        <v>26</v>
      </c>
      <c r="K50" s="9">
        <v>0</v>
      </c>
      <c r="L50" s="10">
        <v>586</v>
      </c>
      <c r="M50" s="9">
        <v>63</v>
      </c>
      <c r="N50" s="9">
        <v>0</v>
      </c>
      <c r="O50" s="10">
        <v>0</v>
      </c>
    </row>
    <row r="51" spans="1:15" ht="12.75">
      <c r="A51" s="6" t="s">
        <v>9</v>
      </c>
      <c r="B51" s="7" t="s">
        <v>12</v>
      </c>
      <c r="C51" s="24" t="s">
        <v>13</v>
      </c>
      <c r="D51" s="9">
        <v>84</v>
      </c>
      <c r="E51" s="9">
        <v>0</v>
      </c>
      <c r="F51" s="9">
        <v>0</v>
      </c>
      <c r="G51" s="8">
        <v>0</v>
      </c>
      <c r="H51" s="9">
        <v>0</v>
      </c>
      <c r="I51" s="10">
        <v>4</v>
      </c>
      <c r="J51" s="8">
        <v>0</v>
      </c>
      <c r="K51" s="9">
        <v>0</v>
      </c>
      <c r="L51" s="10">
        <v>7</v>
      </c>
      <c r="M51" s="9">
        <v>606</v>
      </c>
      <c r="N51" s="9">
        <v>0</v>
      </c>
      <c r="O51" s="10">
        <v>0</v>
      </c>
    </row>
    <row r="52" spans="1:15" ht="12.75">
      <c r="A52" s="6" t="s">
        <v>9</v>
      </c>
      <c r="B52" s="7" t="s">
        <v>14</v>
      </c>
      <c r="C52" s="24" t="s">
        <v>15</v>
      </c>
      <c r="D52" s="9">
        <v>0</v>
      </c>
      <c r="E52" s="9">
        <v>0</v>
      </c>
      <c r="F52" s="9">
        <v>1196</v>
      </c>
      <c r="G52" s="8">
        <v>0</v>
      </c>
      <c r="H52" s="9">
        <v>0</v>
      </c>
      <c r="I52" s="10">
        <v>1562</v>
      </c>
      <c r="J52" s="8">
        <v>2</v>
      </c>
      <c r="K52" s="9">
        <v>0</v>
      </c>
      <c r="L52" s="10">
        <v>2149</v>
      </c>
      <c r="M52" s="9">
        <v>57</v>
      </c>
      <c r="N52" s="9">
        <v>0</v>
      </c>
      <c r="O52" s="10">
        <v>0</v>
      </c>
    </row>
    <row r="53" spans="1:15" ht="12.75">
      <c r="A53" s="6" t="s">
        <v>9</v>
      </c>
      <c r="B53" s="7" t="s">
        <v>16</v>
      </c>
      <c r="C53" s="24" t="s">
        <v>17</v>
      </c>
      <c r="D53" s="9">
        <v>3</v>
      </c>
      <c r="E53" s="9">
        <v>0</v>
      </c>
      <c r="F53" s="9">
        <v>514</v>
      </c>
      <c r="G53" s="8">
        <v>0</v>
      </c>
      <c r="H53" s="9">
        <v>0</v>
      </c>
      <c r="I53" s="10">
        <v>816</v>
      </c>
      <c r="J53" s="8">
        <v>0</v>
      </c>
      <c r="K53" s="9">
        <v>0</v>
      </c>
      <c r="L53" s="10">
        <v>458</v>
      </c>
      <c r="M53" s="9">
        <v>18</v>
      </c>
      <c r="N53" s="9">
        <v>0</v>
      </c>
      <c r="O53" s="10">
        <v>0</v>
      </c>
    </row>
    <row r="54" spans="1:15" ht="12.75">
      <c r="A54" s="6" t="s">
        <v>9</v>
      </c>
      <c r="B54" s="7" t="s">
        <v>18</v>
      </c>
      <c r="C54" s="24" t="s">
        <v>19</v>
      </c>
      <c r="D54" s="9">
        <v>0</v>
      </c>
      <c r="E54" s="9">
        <v>0</v>
      </c>
      <c r="F54" s="9">
        <v>132</v>
      </c>
      <c r="G54" s="8">
        <v>3</v>
      </c>
      <c r="H54" s="9">
        <v>0</v>
      </c>
      <c r="I54" s="10">
        <v>64</v>
      </c>
      <c r="J54" s="8">
        <v>0</v>
      </c>
      <c r="K54" s="9">
        <v>0</v>
      </c>
      <c r="L54" s="10">
        <v>125</v>
      </c>
      <c r="M54" s="9">
        <v>20</v>
      </c>
      <c r="N54" s="9">
        <v>0</v>
      </c>
      <c r="O54" s="10">
        <v>0</v>
      </c>
    </row>
    <row r="55" spans="1:15" ht="12.75">
      <c r="A55" s="6" t="s">
        <v>9</v>
      </c>
      <c r="B55" s="7" t="s">
        <v>20</v>
      </c>
      <c r="C55" s="24" t="s">
        <v>21</v>
      </c>
      <c r="D55" s="9"/>
      <c r="E55" s="9"/>
      <c r="F55" s="9"/>
      <c r="G55" s="8"/>
      <c r="H55" s="9"/>
      <c r="I55" s="10"/>
      <c r="J55" s="8"/>
      <c r="K55" s="9"/>
      <c r="L55" s="10"/>
      <c r="M55" s="9">
        <v>114</v>
      </c>
      <c r="N55" s="9">
        <v>0</v>
      </c>
      <c r="O55" s="10">
        <v>0</v>
      </c>
    </row>
    <row r="56" spans="1:15" ht="12.75">
      <c r="A56" s="6" t="s">
        <v>9</v>
      </c>
      <c r="B56" s="7" t="s">
        <v>24</v>
      </c>
      <c r="C56" s="24" t="s">
        <v>25</v>
      </c>
      <c r="D56" s="9">
        <v>244</v>
      </c>
      <c r="E56" s="9">
        <v>0</v>
      </c>
      <c r="F56" s="9">
        <v>1363</v>
      </c>
      <c r="G56" s="8">
        <v>331</v>
      </c>
      <c r="H56" s="9">
        <v>0</v>
      </c>
      <c r="I56" s="10">
        <v>297</v>
      </c>
      <c r="J56" s="8">
        <v>39</v>
      </c>
      <c r="K56" s="9">
        <v>0</v>
      </c>
      <c r="L56" s="10">
        <v>206</v>
      </c>
      <c r="M56" s="9">
        <v>4074</v>
      </c>
      <c r="N56" s="9">
        <v>0</v>
      </c>
      <c r="O56" s="10">
        <v>0</v>
      </c>
    </row>
    <row r="57" spans="1:15" ht="12.75">
      <c r="A57" s="6" t="s">
        <v>9</v>
      </c>
      <c r="B57" s="7" t="s">
        <v>26</v>
      </c>
      <c r="C57" s="24" t="s">
        <v>27</v>
      </c>
      <c r="D57" s="9">
        <v>30</v>
      </c>
      <c r="E57" s="9">
        <v>0</v>
      </c>
      <c r="F57" s="9">
        <v>136</v>
      </c>
      <c r="G57" s="8">
        <v>0</v>
      </c>
      <c r="H57" s="9">
        <v>0</v>
      </c>
      <c r="I57" s="10">
        <v>189</v>
      </c>
      <c r="J57" s="8">
        <v>0</v>
      </c>
      <c r="K57" s="9">
        <v>0</v>
      </c>
      <c r="L57" s="10">
        <v>640</v>
      </c>
      <c r="M57" s="9">
        <v>374</v>
      </c>
      <c r="N57" s="9">
        <v>0</v>
      </c>
      <c r="O57" s="10">
        <v>0</v>
      </c>
    </row>
    <row r="58" spans="1:15" ht="12.75">
      <c r="A58" s="6" t="s">
        <v>9</v>
      </c>
      <c r="B58" s="7" t="s">
        <v>28</v>
      </c>
      <c r="C58" s="24" t="s">
        <v>29</v>
      </c>
      <c r="D58" s="9"/>
      <c r="E58" s="9"/>
      <c r="F58" s="9"/>
      <c r="G58" s="8">
        <v>0</v>
      </c>
      <c r="H58" s="9">
        <v>0</v>
      </c>
      <c r="I58" s="10">
        <v>4</v>
      </c>
      <c r="J58" s="8"/>
      <c r="K58" s="9"/>
      <c r="L58" s="10"/>
      <c r="M58" s="9"/>
      <c r="N58" s="9"/>
      <c r="O58" s="10"/>
    </row>
    <row r="59" spans="1:15" ht="12.75">
      <c r="A59" s="6" t="s">
        <v>9</v>
      </c>
      <c r="B59" s="7" t="s">
        <v>36</v>
      </c>
      <c r="C59" s="24" t="s">
        <v>37</v>
      </c>
      <c r="D59" s="9">
        <v>0</v>
      </c>
      <c r="E59" s="9">
        <v>0</v>
      </c>
      <c r="F59" s="9">
        <v>220</v>
      </c>
      <c r="G59" s="8">
        <v>3</v>
      </c>
      <c r="H59" s="9">
        <v>0</v>
      </c>
      <c r="I59" s="10">
        <v>195</v>
      </c>
      <c r="J59" s="8">
        <v>0</v>
      </c>
      <c r="K59" s="9">
        <v>0</v>
      </c>
      <c r="L59" s="10">
        <v>377</v>
      </c>
      <c r="M59" s="9"/>
      <c r="N59" s="9"/>
      <c r="O59" s="10"/>
    </row>
    <row r="60" spans="1:15" ht="12.75">
      <c r="A60" s="6" t="s">
        <v>9</v>
      </c>
      <c r="B60" s="7" t="s">
        <v>38</v>
      </c>
      <c r="C60" s="24" t="s">
        <v>39</v>
      </c>
      <c r="D60" s="9">
        <v>0</v>
      </c>
      <c r="E60" s="9">
        <v>0</v>
      </c>
      <c r="F60" s="9">
        <v>484</v>
      </c>
      <c r="G60" s="8">
        <v>0</v>
      </c>
      <c r="H60" s="9">
        <v>0</v>
      </c>
      <c r="I60" s="10">
        <v>960</v>
      </c>
      <c r="J60" s="8">
        <v>0</v>
      </c>
      <c r="K60" s="9">
        <v>0</v>
      </c>
      <c r="L60" s="10">
        <v>688</v>
      </c>
      <c r="M60" s="9"/>
      <c r="N60" s="9"/>
      <c r="O60" s="10"/>
    </row>
    <row r="61" spans="1:15" ht="12.75">
      <c r="A61" s="129" t="s">
        <v>366</v>
      </c>
      <c r="B61" s="130"/>
      <c r="C61" s="131"/>
      <c r="D61" s="39">
        <v>361</v>
      </c>
      <c r="E61" s="40">
        <v>0</v>
      </c>
      <c r="F61" s="40">
        <v>4250</v>
      </c>
      <c r="G61" s="39">
        <v>398</v>
      </c>
      <c r="H61" s="40">
        <v>0</v>
      </c>
      <c r="I61" s="41">
        <v>4717</v>
      </c>
      <c r="J61" s="39">
        <v>67</v>
      </c>
      <c r="K61" s="40">
        <v>0</v>
      </c>
      <c r="L61" s="41">
        <v>5236</v>
      </c>
      <c r="M61" s="40">
        <v>5326</v>
      </c>
      <c r="N61" s="40">
        <v>0</v>
      </c>
      <c r="O61" s="41">
        <v>0</v>
      </c>
    </row>
    <row r="62" spans="1:15" ht="12.75">
      <c r="A62"/>
      <c r="B62"/>
      <c r="C62"/>
      <c r="D62" s="9"/>
      <c r="E62" s="9"/>
      <c r="F62" s="9"/>
      <c r="G62" s="9"/>
      <c r="H62" s="9"/>
      <c r="I62" s="9"/>
      <c r="J62" s="9"/>
      <c r="K62" s="9"/>
      <c r="L62" s="9"/>
      <c r="M62" s="9"/>
      <c r="N62" s="9"/>
      <c r="O62" s="9"/>
    </row>
    <row r="63" spans="1:15" ht="12.75">
      <c r="A63"/>
      <c r="B63"/>
      <c r="C63"/>
      <c r="D63"/>
      <c r="E63"/>
      <c r="F63"/>
      <c r="G63"/>
      <c r="H63"/>
      <c r="I63"/>
      <c r="J63"/>
      <c r="K63"/>
      <c r="L63"/>
      <c r="M63"/>
      <c r="N63"/>
      <c r="O63"/>
    </row>
    <row r="64" spans="1:15" ht="12.75">
      <c r="A64"/>
      <c r="B64"/>
      <c r="C64"/>
      <c r="D64"/>
      <c r="E64"/>
      <c r="F64"/>
      <c r="G64"/>
      <c r="H64"/>
      <c r="I64"/>
      <c r="J64"/>
      <c r="K64"/>
      <c r="L64"/>
      <c r="M64"/>
      <c r="N64"/>
      <c r="O64"/>
    </row>
    <row r="65" spans="1:15" ht="12.75">
      <c r="A65"/>
      <c r="B65"/>
      <c r="C65"/>
      <c r="D65"/>
      <c r="E65"/>
      <c r="F65"/>
      <c r="G65"/>
      <c r="H65"/>
      <c r="I65"/>
      <c r="J65"/>
      <c r="K65"/>
      <c r="L65"/>
      <c r="M65" s="3"/>
      <c r="N65" s="3"/>
      <c r="O65" s="3"/>
    </row>
    <row r="66" spans="1:15" ht="12.75">
      <c r="A66" s="4" t="s">
        <v>419</v>
      </c>
      <c r="B66" s="4"/>
      <c r="C66" s="4"/>
      <c r="D66" s="4"/>
      <c r="E66" s="4"/>
      <c r="F66" s="4"/>
      <c r="G66"/>
      <c r="H66"/>
      <c r="I66"/>
      <c r="J66"/>
      <c r="K66"/>
      <c r="L66"/>
      <c r="M66" s="3"/>
      <c r="N66" s="3"/>
      <c r="O66" s="3"/>
    </row>
    <row r="67" spans="1:15" ht="12.75">
      <c r="A67" s="3" t="s">
        <v>373</v>
      </c>
      <c r="B67" s="3"/>
      <c r="C67"/>
      <c r="D67"/>
      <c r="E67"/>
      <c r="F67"/>
      <c r="G67"/>
      <c r="H67"/>
      <c r="I67"/>
      <c r="J67"/>
      <c r="K67"/>
      <c r="L67"/>
      <c r="M67" s="3"/>
      <c r="N67" s="3"/>
      <c r="O67" s="3"/>
    </row>
    <row r="68" spans="1:15" ht="12.75">
      <c r="A68" s="3" t="s">
        <v>374</v>
      </c>
      <c r="B68" s="3" t="s">
        <v>375</v>
      </c>
      <c r="C68"/>
      <c r="D68"/>
      <c r="E68"/>
      <c r="F68"/>
      <c r="G68"/>
      <c r="H68"/>
      <c r="I68"/>
      <c r="J68"/>
      <c r="K68"/>
      <c r="L68"/>
      <c r="M68" s="3"/>
      <c r="N68" s="3"/>
      <c r="O68" s="3"/>
    </row>
    <row r="69" spans="1:15" ht="12.75">
      <c r="A69" s="3" t="s">
        <v>67</v>
      </c>
      <c r="B69" s="3"/>
      <c r="C69" s="3"/>
      <c r="D69"/>
      <c r="E69"/>
      <c r="F69"/>
      <c r="G69"/>
      <c r="H69"/>
      <c r="I69"/>
      <c r="J69"/>
      <c r="K69"/>
      <c r="L69"/>
      <c r="M69" s="3"/>
      <c r="N69" s="3"/>
      <c r="O69" s="3"/>
    </row>
    <row r="70" spans="1:15" ht="12.75">
      <c r="A70" t="s">
        <v>68</v>
      </c>
      <c r="B70"/>
      <c r="C70"/>
      <c r="D70"/>
      <c r="E70"/>
      <c r="F70"/>
      <c r="G70"/>
      <c r="H70"/>
      <c r="I70"/>
      <c r="J70"/>
      <c r="K70"/>
      <c r="L70"/>
      <c r="M70" s="3"/>
      <c r="N70" s="3"/>
      <c r="O70" s="3"/>
    </row>
    <row r="71" spans="1:15" ht="12.75">
      <c r="A71" s="2"/>
      <c r="B71" s="2"/>
      <c r="C71" s="2"/>
      <c r="D71" s="2"/>
      <c r="E71" s="2"/>
      <c r="F71" s="2"/>
      <c r="G71"/>
      <c r="H71"/>
      <c r="I71"/>
      <c r="J71"/>
      <c r="K71"/>
      <c r="L71"/>
      <c r="M71" s="3"/>
      <c r="N71" s="3"/>
      <c r="O71" s="3"/>
    </row>
    <row r="72" spans="1:15" ht="12.75">
      <c r="A72" s="13" t="s">
        <v>467</v>
      </c>
      <c r="B72"/>
      <c r="C72"/>
      <c r="D72"/>
      <c r="E72"/>
      <c r="F72"/>
      <c r="G72"/>
      <c r="H72"/>
      <c r="I72"/>
      <c r="J72"/>
      <c r="K72"/>
      <c r="L72"/>
      <c r="M72" s="3"/>
      <c r="N72" s="3"/>
      <c r="O72" s="3"/>
    </row>
    <row r="73" spans="1:15" ht="12.75">
      <c r="A73" s="117" t="s">
        <v>425</v>
      </c>
      <c r="B73" s="118"/>
      <c r="C73" s="119"/>
      <c r="D73" s="121" t="str">
        <f>D9</f>
        <v>Summer 1 &amp; 2 1999</v>
      </c>
      <c r="E73" s="122"/>
      <c r="F73" s="123"/>
      <c r="G73" s="121" t="str">
        <f>G9</f>
        <v>Fall 1999</v>
      </c>
      <c r="H73" s="122"/>
      <c r="I73" s="123"/>
      <c r="J73" s="121" t="str">
        <f>J9</f>
        <v>Spring 2000</v>
      </c>
      <c r="K73" s="122"/>
      <c r="L73" s="123"/>
      <c r="M73" s="3"/>
      <c r="N73" s="3"/>
      <c r="O73" s="3"/>
    </row>
    <row r="74" spans="1:15" ht="12.75">
      <c r="A74" s="124"/>
      <c r="B74" s="125"/>
      <c r="C74" s="126"/>
      <c r="D74" s="27" t="s">
        <v>6</v>
      </c>
      <c r="E74" s="28" t="s">
        <v>7</v>
      </c>
      <c r="F74" s="29" t="s">
        <v>8</v>
      </c>
      <c r="G74" s="27" t="s">
        <v>6</v>
      </c>
      <c r="H74" s="28" t="s">
        <v>7</v>
      </c>
      <c r="I74" s="29" t="s">
        <v>8</v>
      </c>
      <c r="J74" s="27" t="s">
        <v>6</v>
      </c>
      <c r="K74" s="28" t="s">
        <v>7</v>
      </c>
      <c r="L74" s="29" t="s">
        <v>8</v>
      </c>
      <c r="M74" s="3"/>
      <c r="N74" s="3"/>
      <c r="O74" s="3"/>
    </row>
    <row r="75" spans="1:15" ht="12.75">
      <c r="A75" s="17" t="s">
        <v>9</v>
      </c>
      <c r="B75" s="18" t="s">
        <v>69</v>
      </c>
      <c r="C75" s="18" t="s">
        <v>11</v>
      </c>
      <c r="D75" s="42">
        <v>77</v>
      </c>
      <c r="E75" s="43">
        <v>0</v>
      </c>
      <c r="F75" s="43">
        <v>0</v>
      </c>
      <c r="G75" s="25">
        <v>986</v>
      </c>
      <c r="H75" s="16">
        <v>0</v>
      </c>
      <c r="I75" s="26">
        <v>12</v>
      </c>
      <c r="J75" s="16">
        <v>494</v>
      </c>
      <c r="K75" s="16">
        <v>0</v>
      </c>
      <c r="L75" s="26">
        <v>24</v>
      </c>
      <c r="M75" s="3"/>
      <c r="N75" s="3"/>
      <c r="O75" s="3"/>
    </row>
    <row r="76" spans="1:15" ht="12.75">
      <c r="A76" s="6" t="s">
        <v>9</v>
      </c>
      <c r="B76" s="7" t="s">
        <v>70</v>
      </c>
      <c r="C76" s="7" t="s">
        <v>71</v>
      </c>
      <c r="D76" s="31">
        <v>135</v>
      </c>
      <c r="E76" s="32">
        <v>0</v>
      </c>
      <c r="F76" s="32">
        <v>169</v>
      </c>
      <c r="G76" s="8">
        <v>4919</v>
      </c>
      <c r="H76" s="9">
        <v>99</v>
      </c>
      <c r="I76" s="10">
        <v>771</v>
      </c>
      <c r="J76" s="9">
        <v>4546</v>
      </c>
      <c r="K76" s="9">
        <v>3</v>
      </c>
      <c r="L76" s="10">
        <v>754</v>
      </c>
      <c r="M76" s="3"/>
      <c r="N76" s="3"/>
      <c r="O76" s="3"/>
    </row>
    <row r="77" spans="1:15" ht="12.75">
      <c r="A77" s="6" t="s">
        <v>9</v>
      </c>
      <c r="B77" s="7" t="s">
        <v>72</v>
      </c>
      <c r="C77" s="7" t="s">
        <v>73</v>
      </c>
      <c r="D77" s="31">
        <v>8</v>
      </c>
      <c r="E77" s="32">
        <v>0</v>
      </c>
      <c r="F77" s="32">
        <v>49</v>
      </c>
      <c r="G77" s="8">
        <v>794</v>
      </c>
      <c r="H77" s="9">
        <v>0</v>
      </c>
      <c r="I77" s="10">
        <v>304</v>
      </c>
      <c r="J77" s="9">
        <v>874</v>
      </c>
      <c r="K77" s="9">
        <v>0</v>
      </c>
      <c r="L77" s="10">
        <v>354</v>
      </c>
      <c r="M77" s="3"/>
      <c r="N77" s="3"/>
      <c r="O77" s="3"/>
    </row>
    <row r="78" spans="1:15" ht="12.75">
      <c r="A78" s="6" t="s">
        <v>9</v>
      </c>
      <c r="B78" s="7" t="s">
        <v>75</v>
      </c>
      <c r="C78" s="7" t="s">
        <v>76</v>
      </c>
      <c r="D78" s="31"/>
      <c r="E78" s="32">
        <v>0</v>
      </c>
      <c r="F78" s="32">
        <v>253</v>
      </c>
      <c r="G78" s="8">
        <v>1544</v>
      </c>
      <c r="H78" s="9">
        <v>4</v>
      </c>
      <c r="I78" s="10">
        <v>825</v>
      </c>
      <c r="J78" s="9">
        <v>1809</v>
      </c>
      <c r="K78" s="9">
        <v>0</v>
      </c>
      <c r="L78" s="10">
        <v>969</v>
      </c>
      <c r="M78" s="3"/>
      <c r="N78" s="3"/>
      <c r="O78" s="3"/>
    </row>
    <row r="79" spans="1:15" ht="12.75">
      <c r="A79" s="6" t="s">
        <v>9</v>
      </c>
      <c r="B79" s="7" t="s">
        <v>77</v>
      </c>
      <c r="C79" s="7" t="s">
        <v>78</v>
      </c>
      <c r="D79" s="31">
        <v>107</v>
      </c>
      <c r="E79" s="32">
        <v>0</v>
      </c>
      <c r="F79" s="32">
        <v>608</v>
      </c>
      <c r="G79" s="8">
        <v>3395</v>
      </c>
      <c r="H79" s="9">
        <v>10</v>
      </c>
      <c r="I79" s="10">
        <v>1147</v>
      </c>
      <c r="J79" s="9">
        <v>2476</v>
      </c>
      <c r="K79" s="9">
        <v>203</v>
      </c>
      <c r="L79" s="10">
        <v>1271</v>
      </c>
      <c r="M79" s="3"/>
      <c r="N79" s="3"/>
      <c r="O79" s="3"/>
    </row>
    <row r="80" spans="1:15" ht="12.75">
      <c r="A80" s="6" t="s">
        <v>9</v>
      </c>
      <c r="B80" s="7" t="s">
        <v>79</v>
      </c>
      <c r="C80" s="7" t="s">
        <v>80</v>
      </c>
      <c r="D80" s="31">
        <v>173</v>
      </c>
      <c r="E80" s="32">
        <v>0</v>
      </c>
      <c r="F80" s="32">
        <v>102</v>
      </c>
      <c r="G80" s="8">
        <v>3134</v>
      </c>
      <c r="H80" s="9">
        <v>3</v>
      </c>
      <c r="I80" s="10">
        <v>436</v>
      </c>
      <c r="J80" s="9">
        <v>2873</v>
      </c>
      <c r="K80" s="9">
        <v>0</v>
      </c>
      <c r="L80" s="10">
        <v>391</v>
      </c>
      <c r="M80" s="3"/>
      <c r="N80" s="3"/>
      <c r="O80" s="3"/>
    </row>
    <row r="81" spans="1:15" ht="12.75">
      <c r="A81" s="6" t="s">
        <v>9</v>
      </c>
      <c r="B81" s="7" t="s">
        <v>81</v>
      </c>
      <c r="C81" s="7" t="s">
        <v>82</v>
      </c>
      <c r="D81" s="31">
        <v>136</v>
      </c>
      <c r="E81" s="32">
        <v>0</v>
      </c>
      <c r="F81" s="32">
        <v>299</v>
      </c>
      <c r="G81" s="8">
        <v>3438</v>
      </c>
      <c r="H81" s="9">
        <v>0</v>
      </c>
      <c r="I81" s="10">
        <v>1071</v>
      </c>
      <c r="J81" s="9">
        <v>3149</v>
      </c>
      <c r="K81" s="9">
        <v>0</v>
      </c>
      <c r="L81" s="10">
        <v>810</v>
      </c>
      <c r="M81" s="3"/>
      <c r="N81" s="3"/>
      <c r="O81" s="3"/>
    </row>
    <row r="82" spans="1:15" ht="12.75">
      <c r="A82" s="6" t="s">
        <v>9</v>
      </c>
      <c r="B82" s="7" t="s">
        <v>83</v>
      </c>
      <c r="C82" s="7" t="s">
        <v>84</v>
      </c>
      <c r="D82" s="31">
        <v>370</v>
      </c>
      <c r="E82" s="32">
        <v>0</v>
      </c>
      <c r="F82" s="32">
        <v>285</v>
      </c>
      <c r="G82" s="8">
        <v>4382</v>
      </c>
      <c r="H82" s="9">
        <v>0</v>
      </c>
      <c r="I82" s="10">
        <v>1280</v>
      </c>
      <c r="J82" s="9">
        <v>4941</v>
      </c>
      <c r="K82" s="9">
        <v>0</v>
      </c>
      <c r="L82" s="10">
        <v>1264</v>
      </c>
      <c r="M82" s="3"/>
      <c r="N82" s="3"/>
      <c r="O82" s="3"/>
    </row>
    <row r="83" spans="1:15" ht="12.75">
      <c r="A83" s="6" t="s">
        <v>9</v>
      </c>
      <c r="B83" s="7" t="s">
        <v>85</v>
      </c>
      <c r="C83" s="7" t="s">
        <v>86</v>
      </c>
      <c r="D83" s="31">
        <v>0</v>
      </c>
      <c r="E83" s="32">
        <v>0</v>
      </c>
      <c r="F83" s="32">
        <v>36</v>
      </c>
      <c r="G83" s="8"/>
      <c r="H83" s="9"/>
      <c r="I83" s="10"/>
      <c r="J83" s="9">
        <v>0</v>
      </c>
      <c r="K83" s="9">
        <v>0</v>
      </c>
      <c r="L83" s="10">
        <v>9</v>
      </c>
      <c r="M83" s="3"/>
      <c r="N83" s="3"/>
      <c r="O83" s="3"/>
    </row>
    <row r="84" spans="1:15" ht="12.75">
      <c r="A84" s="6" t="s">
        <v>9</v>
      </c>
      <c r="B84" s="7" t="s">
        <v>87</v>
      </c>
      <c r="C84" s="7" t="s">
        <v>88</v>
      </c>
      <c r="D84" s="31">
        <v>0</v>
      </c>
      <c r="E84" s="32">
        <v>0</v>
      </c>
      <c r="F84" s="32">
        <v>0</v>
      </c>
      <c r="G84" s="8">
        <v>2</v>
      </c>
      <c r="H84" s="9">
        <v>1</v>
      </c>
      <c r="I84" s="10">
        <v>296</v>
      </c>
      <c r="J84" s="9">
        <v>0</v>
      </c>
      <c r="K84" s="9">
        <v>0</v>
      </c>
      <c r="L84" s="10">
        <v>4</v>
      </c>
      <c r="M84" s="3"/>
      <c r="N84" s="3"/>
      <c r="O84" s="3"/>
    </row>
    <row r="85" spans="1:15" ht="12.75">
      <c r="A85" s="6" t="s">
        <v>9</v>
      </c>
      <c r="B85" s="7" t="s">
        <v>89</v>
      </c>
      <c r="C85" s="7" t="s">
        <v>90</v>
      </c>
      <c r="D85" s="31">
        <v>1066</v>
      </c>
      <c r="E85" s="32">
        <v>0</v>
      </c>
      <c r="F85" s="32">
        <v>-67</v>
      </c>
      <c r="G85" s="8">
        <v>9894</v>
      </c>
      <c r="H85" s="9">
        <v>1</v>
      </c>
      <c r="I85" s="10">
        <v>1130</v>
      </c>
      <c r="J85" s="9">
        <v>8696</v>
      </c>
      <c r="K85" s="9">
        <v>0</v>
      </c>
      <c r="L85" s="10">
        <v>457</v>
      </c>
      <c r="M85" s="3"/>
      <c r="N85" s="3"/>
      <c r="O85" s="3"/>
    </row>
    <row r="86" spans="1:15" ht="12.75">
      <c r="A86" s="6" t="s">
        <v>9</v>
      </c>
      <c r="B86" s="7" t="s">
        <v>91</v>
      </c>
      <c r="C86" s="7" t="s">
        <v>92</v>
      </c>
      <c r="D86" s="31">
        <v>0</v>
      </c>
      <c r="E86" s="32">
        <v>0</v>
      </c>
      <c r="F86" s="32">
        <v>52</v>
      </c>
      <c r="G86" s="8">
        <v>4</v>
      </c>
      <c r="H86" s="9">
        <v>3</v>
      </c>
      <c r="I86" s="10">
        <v>953</v>
      </c>
      <c r="J86" s="9">
        <v>2</v>
      </c>
      <c r="K86" s="9">
        <v>2</v>
      </c>
      <c r="L86" s="10">
        <v>448</v>
      </c>
      <c r="M86" s="3"/>
      <c r="N86" s="3"/>
      <c r="O86" s="3"/>
    </row>
    <row r="87" spans="1:15" ht="12.75">
      <c r="A87" s="6" t="s">
        <v>9</v>
      </c>
      <c r="B87" s="7" t="s">
        <v>93</v>
      </c>
      <c r="C87" s="7" t="s">
        <v>94</v>
      </c>
      <c r="D87" s="31">
        <v>66</v>
      </c>
      <c r="E87" s="32">
        <v>0</v>
      </c>
      <c r="F87" s="32">
        <v>0</v>
      </c>
      <c r="G87" s="8"/>
      <c r="H87" s="9"/>
      <c r="I87" s="10"/>
      <c r="J87" s="9"/>
      <c r="K87" s="9"/>
      <c r="L87" s="10"/>
      <c r="M87" s="3"/>
      <c r="N87" s="3"/>
      <c r="O87" s="3"/>
    </row>
    <row r="88" spans="1:15" ht="12.75">
      <c r="A88" s="6" t="s">
        <v>9</v>
      </c>
      <c r="B88" s="7" t="s">
        <v>95</v>
      </c>
      <c r="C88" s="7" t="s">
        <v>437</v>
      </c>
      <c r="D88" s="31"/>
      <c r="E88" s="32"/>
      <c r="F88" s="32">
        <v>-8</v>
      </c>
      <c r="G88" s="8"/>
      <c r="H88" s="9"/>
      <c r="I88" s="10">
        <v>-864</v>
      </c>
      <c r="J88" s="9"/>
      <c r="K88" s="9"/>
      <c r="L88" s="10">
        <v>-1120</v>
      </c>
      <c r="M88" s="3"/>
      <c r="N88" s="3"/>
      <c r="O88" s="3"/>
    </row>
    <row r="89" spans="1:15" ht="12.75">
      <c r="A89" s="6" t="s">
        <v>9</v>
      </c>
      <c r="B89" s="7" t="s">
        <v>96</v>
      </c>
      <c r="C89" s="7" t="s">
        <v>97</v>
      </c>
      <c r="D89" s="31">
        <v>1947</v>
      </c>
      <c r="E89" s="32">
        <v>0</v>
      </c>
      <c r="F89" s="32">
        <v>371</v>
      </c>
      <c r="G89" s="8">
        <v>19641</v>
      </c>
      <c r="H89" s="9">
        <v>1</v>
      </c>
      <c r="I89" s="10">
        <v>1684</v>
      </c>
      <c r="J89" s="9">
        <v>19257</v>
      </c>
      <c r="K89" s="9">
        <v>3</v>
      </c>
      <c r="L89" s="10">
        <v>1456</v>
      </c>
      <c r="M89" s="3"/>
      <c r="N89" s="3"/>
      <c r="O89" s="3"/>
    </row>
    <row r="90" spans="1:15" ht="12.75">
      <c r="A90" s="6" t="s">
        <v>9</v>
      </c>
      <c r="B90" s="7" t="s">
        <v>98</v>
      </c>
      <c r="C90" s="7" t="s">
        <v>99</v>
      </c>
      <c r="D90" s="31">
        <v>810</v>
      </c>
      <c r="E90" s="32">
        <v>0</v>
      </c>
      <c r="F90" s="32">
        <v>-310</v>
      </c>
      <c r="G90" s="8">
        <v>6825</v>
      </c>
      <c r="H90" s="9">
        <v>1</v>
      </c>
      <c r="I90" s="10">
        <v>1649</v>
      </c>
      <c r="J90" s="9">
        <v>7322</v>
      </c>
      <c r="K90" s="9">
        <v>30</v>
      </c>
      <c r="L90" s="10">
        <v>1636</v>
      </c>
      <c r="M90" s="3"/>
      <c r="N90" s="3"/>
      <c r="O90" s="3"/>
    </row>
    <row r="91" spans="1:15" ht="12.75">
      <c r="A91" s="6" t="s">
        <v>9</v>
      </c>
      <c r="B91" s="7" t="s">
        <v>100</v>
      </c>
      <c r="C91" s="7" t="s">
        <v>101</v>
      </c>
      <c r="D91" s="31">
        <v>1562</v>
      </c>
      <c r="E91" s="32">
        <v>0</v>
      </c>
      <c r="F91" s="32">
        <v>263</v>
      </c>
      <c r="G91" s="8">
        <v>10141</v>
      </c>
      <c r="H91" s="9">
        <v>3</v>
      </c>
      <c r="I91" s="10">
        <v>4230</v>
      </c>
      <c r="J91" s="9">
        <v>10456</v>
      </c>
      <c r="K91" s="9">
        <v>6</v>
      </c>
      <c r="L91" s="10">
        <v>4045</v>
      </c>
      <c r="M91" s="3"/>
      <c r="N91" s="3"/>
      <c r="O91" s="3"/>
    </row>
    <row r="92" spans="1:15" ht="12.75">
      <c r="A92" s="6" t="s">
        <v>9</v>
      </c>
      <c r="B92" s="7" t="s">
        <v>102</v>
      </c>
      <c r="C92" s="7" t="s">
        <v>103</v>
      </c>
      <c r="D92" s="31">
        <v>0</v>
      </c>
      <c r="E92" s="32">
        <v>0</v>
      </c>
      <c r="F92" s="32">
        <v>0</v>
      </c>
      <c r="G92" s="8">
        <v>0</v>
      </c>
      <c r="H92" s="9">
        <v>0</v>
      </c>
      <c r="I92" s="10">
        <v>4</v>
      </c>
      <c r="J92" s="9">
        <v>0</v>
      </c>
      <c r="K92" s="9">
        <v>0</v>
      </c>
      <c r="L92" s="10">
        <v>4</v>
      </c>
      <c r="M92" s="3"/>
      <c r="N92" s="3"/>
      <c r="O92" s="3"/>
    </row>
    <row r="93" spans="1:15" ht="12.75">
      <c r="A93" s="6" t="s">
        <v>9</v>
      </c>
      <c r="B93" s="7" t="s">
        <v>104</v>
      </c>
      <c r="C93" s="7" t="s">
        <v>105</v>
      </c>
      <c r="D93" s="31">
        <v>7</v>
      </c>
      <c r="E93" s="32">
        <v>0</v>
      </c>
      <c r="F93" s="32">
        <v>382</v>
      </c>
      <c r="G93" s="8">
        <v>42</v>
      </c>
      <c r="H93" s="9">
        <v>8</v>
      </c>
      <c r="I93" s="10">
        <v>904</v>
      </c>
      <c r="J93" s="9">
        <v>124</v>
      </c>
      <c r="K93" s="9">
        <v>8</v>
      </c>
      <c r="L93" s="10">
        <v>700</v>
      </c>
      <c r="M93" s="3"/>
      <c r="N93" s="3"/>
      <c r="O93" s="3"/>
    </row>
    <row r="94" spans="1:15" ht="12.75">
      <c r="A94" s="6" t="s">
        <v>9</v>
      </c>
      <c r="B94" s="7" t="s">
        <v>106</v>
      </c>
      <c r="C94" s="7" t="s">
        <v>107</v>
      </c>
      <c r="D94" s="31">
        <v>311</v>
      </c>
      <c r="E94" s="32">
        <v>0</v>
      </c>
      <c r="F94" s="32">
        <v>611</v>
      </c>
      <c r="G94" s="8">
        <v>2900</v>
      </c>
      <c r="H94" s="9">
        <v>0</v>
      </c>
      <c r="I94" s="10">
        <v>1767</v>
      </c>
      <c r="J94" s="9">
        <v>2961</v>
      </c>
      <c r="K94" s="9">
        <v>0</v>
      </c>
      <c r="L94" s="10">
        <v>2053</v>
      </c>
      <c r="M94" s="3"/>
      <c r="N94" s="3"/>
      <c r="O94" s="3"/>
    </row>
    <row r="95" spans="1:15" ht="12.75">
      <c r="A95" s="6" t="s">
        <v>9</v>
      </c>
      <c r="B95" s="7" t="s">
        <v>108</v>
      </c>
      <c r="C95" s="7" t="s">
        <v>109</v>
      </c>
      <c r="D95" s="31">
        <v>129</v>
      </c>
      <c r="E95" s="32">
        <v>0</v>
      </c>
      <c r="F95" s="32">
        <v>428</v>
      </c>
      <c r="G95" s="8">
        <v>4058</v>
      </c>
      <c r="H95" s="9">
        <v>0</v>
      </c>
      <c r="I95" s="10">
        <v>1772</v>
      </c>
      <c r="J95" s="9">
        <v>3742</v>
      </c>
      <c r="K95" s="9">
        <v>0</v>
      </c>
      <c r="L95" s="10">
        <v>1672</v>
      </c>
      <c r="M95" s="3"/>
      <c r="N95" s="3"/>
      <c r="O95" s="3"/>
    </row>
    <row r="96" spans="1:15" ht="12.75">
      <c r="A96" s="6" t="s">
        <v>9</v>
      </c>
      <c r="B96" s="7" t="s">
        <v>110</v>
      </c>
      <c r="C96" s="7" t="s">
        <v>111</v>
      </c>
      <c r="D96" s="31">
        <v>409</v>
      </c>
      <c r="E96" s="32">
        <v>0</v>
      </c>
      <c r="F96" s="32">
        <v>607</v>
      </c>
      <c r="G96" s="8">
        <v>1328</v>
      </c>
      <c r="H96" s="9">
        <v>2</v>
      </c>
      <c r="I96" s="10">
        <v>956</v>
      </c>
      <c r="J96" s="9">
        <v>1405</v>
      </c>
      <c r="K96" s="9">
        <v>2</v>
      </c>
      <c r="L96" s="10">
        <v>920</v>
      </c>
      <c r="M96" s="3"/>
      <c r="N96" s="3"/>
      <c r="O96" s="3"/>
    </row>
    <row r="97" spans="1:15" ht="12.75">
      <c r="A97" s="6" t="s">
        <v>9</v>
      </c>
      <c r="B97" s="7" t="s">
        <v>112</v>
      </c>
      <c r="C97" s="7" t="s">
        <v>113</v>
      </c>
      <c r="D97" s="31">
        <v>3</v>
      </c>
      <c r="E97" s="32">
        <v>0</v>
      </c>
      <c r="F97" s="32">
        <v>162</v>
      </c>
      <c r="G97" s="8">
        <v>1307</v>
      </c>
      <c r="H97" s="9">
        <v>0</v>
      </c>
      <c r="I97" s="10">
        <v>585</v>
      </c>
      <c r="J97" s="9">
        <v>1514</v>
      </c>
      <c r="K97" s="9">
        <v>0</v>
      </c>
      <c r="L97" s="10">
        <v>569</v>
      </c>
      <c r="M97" s="3"/>
      <c r="N97" s="3"/>
      <c r="O97" s="3"/>
    </row>
    <row r="98" spans="1:15" ht="12.75">
      <c r="A98" s="6" t="s">
        <v>9</v>
      </c>
      <c r="B98" s="7" t="s">
        <v>114</v>
      </c>
      <c r="C98" s="7" t="s">
        <v>115</v>
      </c>
      <c r="D98" s="31">
        <v>8</v>
      </c>
      <c r="E98" s="32">
        <v>0</v>
      </c>
      <c r="F98" s="32">
        <v>266</v>
      </c>
      <c r="G98" s="8">
        <v>523</v>
      </c>
      <c r="H98" s="9">
        <v>0</v>
      </c>
      <c r="I98" s="10">
        <v>421</v>
      </c>
      <c r="J98" s="9">
        <v>885</v>
      </c>
      <c r="K98" s="9">
        <v>0</v>
      </c>
      <c r="L98" s="10">
        <v>625</v>
      </c>
      <c r="M98" s="3"/>
      <c r="N98" s="3"/>
      <c r="O98" s="3"/>
    </row>
    <row r="99" spans="1:15" ht="12.75">
      <c r="A99" s="6" t="s">
        <v>9</v>
      </c>
      <c r="B99" s="7" t="s">
        <v>116</v>
      </c>
      <c r="C99" s="7" t="s">
        <v>117</v>
      </c>
      <c r="D99" s="31">
        <v>0</v>
      </c>
      <c r="E99" s="32">
        <v>0</v>
      </c>
      <c r="F99" s="32">
        <v>0</v>
      </c>
      <c r="G99" s="8">
        <v>144</v>
      </c>
      <c r="H99" s="9">
        <v>0</v>
      </c>
      <c r="I99" s="10">
        <v>0</v>
      </c>
      <c r="J99" s="9">
        <v>448</v>
      </c>
      <c r="K99" s="9">
        <v>0</v>
      </c>
      <c r="L99" s="10">
        <v>12</v>
      </c>
      <c r="M99" s="3"/>
      <c r="N99" s="3"/>
      <c r="O99" s="3"/>
    </row>
    <row r="100" spans="1:15" ht="12.75">
      <c r="A100" s="6" t="s">
        <v>9</v>
      </c>
      <c r="B100" s="7" t="s">
        <v>118</v>
      </c>
      <c r="C100" s="7" t="s">
        <v>119</v>
      </c>
      <c r="D100" s="31">
        <v>73</v>
      </c>
      <c r="E100" s="32">
        <v>0</v>
      </c>
      <c r="F100" s="32">
        <v>2</v>
      </c>
      <c r="G100" s="8">
        <v>1939</v>
      </c>
      <c r="H100" s="9">
        <v>0</v>
      </c>
      <c r="I100" s="10">
        <v>38</v>
      </c>
      <c r="J100" s="9">
        <v>436</v>
      </c>
      <c r="K100" s="9">
        <v>0</v>
      </c>
      <c r="L100" s="10">
        <v>18</v>
      </c>
      <c r="M100" s="3"/>
      <c r="N100" s="3"/>
      <c r="O100" s="3"/>
    </row>
    <row r="101" spans="1:15" ht="12.75">
      <c r="A101" s="6" t="s">
        <v>9</v>
      </c>
      <c r="B101" s="7" t="s">
        <v>120</v>
      </c>
      <c r="C101" s="7" t="s">
        <v>121</v>
      </c>
      <c r="D101" s="31">
        <v>6</v>
      </c>
      <c r="E101" s="32">
        <v>0</v>
      </c>
      <c r="F101" s="32">
        <v>84</v>
      </c>
      <c r="G101" s="8">
        <v>902</v>
      </c>
      <c r="H101" s="9">
        <v>0</v>
      </c>
      <c r="I101" s="10">
        <v>930</v>
      </c>
      <c r="J101" s="9">
        <v>1216</v>
      </c>
      <c r="K101" s="9">
        <v>0</v>
      </c>
      <c r="L101" s="10">
        <v>828</v>
      </c>
      <c r="M101" s="3"/>
      <c r="N101" s="3"/>
      <c r="O101" s="3"/>
    </row>
    <row r="102" spans="1:15" ht="12.75">
      <c r="A102" s="6" t="s">
        <v>9</v>
      </c>
      <c r="B102" s="7" t="s">
        <v>122</v>
      </c>
      <c r="C102" s="7" t="s">
        <v>123</v>
      </c>
      <c r="D102" s="31">
        <v>0</v>
      </c>
      <c r="E102" s="32">
        <v>0</v>
      </c>
      <c r="F102" s="32">
        <v>0</v>
      </c>
      <c r="G102" s="8">
        <v>1</v>
      </c>
      <c r="H102" s="9">
        <v>0</v>
      </c>
      <c r="I102" s="10">
        <v>0</v>
      </c>
      <c r="J102" s="9">
        <v>64</v>
      </c>
      <c r="K102" s="9">
        <v>0</v>
      </c>
      <c r="L102" s="10">
        <v>4</v>
      </c>
      <c r="M102" s="3"/>
      <c r="N102" s="3"/>
      <c r="O102" s="3"/>
    </row>
    <row r="103" spans="1:15" ht="12.75">
      <c r="A103" s="6" t="s">
        <v>9</v>
      </c>
      <c r="B103" s="7" t="s">
        <v>124</v>
      </c>
      <c r="C103" s="7" t="s">
        <v>125</v>
      </c>
      <c r="D103" s="31">
        <v>1015</v>
      </c>
      <c r="E103" s="32">
        <v>0</v>
      </c>
      <c r="F103" s="32">
        <v>915</v>
      </c>
      <c r="G103" s="8">
        <v>15208</v>
      </c>
      <c r="H103" s="9">
        <v>0</v>
      </c>
      <c r="I103" s="10">
        <v>5296</v>
      </c>
      <c r="J103" s="9">
        <v>15128</v>
      </c>
      <c r="K103" s="9">
        <v>9</v>
      </c>
      <c r="L103" s="10">
        <v>4813</v>
      </c>
      <c r="M103" s="3"/>
      <c r="N103" s="3"/>
      <c r="O103" s="3"/>
    </row>
    <row r="104" spans="1:15" ht="12.75">
      <c r="A104" s="6" t="s">
        <v>9</v>
      </c>
      <c r="B104" s="7" t="s">
        <v>400</v>
      </c>
      <c r="C104" s="7" t="s">
        <v>127</v>
      </c>
      <c r="D104" s="31">
        <v>0</v>
      </c>
      <c r="E104" s="32">
        <v>0</v>
      </c>
      <c r="F104" s="32">
        <v>0</v>
      </c>
      <c r="G104" s="8">
        <v>0</v>
      </c>
      <c r="H104" s="9">
        <v>0</v>
      </c>
      <c r="I104" s="10">
        <v>8</v>
      </c>
      <c r="J104" s="9"/>
      <c r="K104" s="9"/>
      <c r="L104" s="10"/>
      <c r="M104" s="3"/>
      <c r="N104" s="3"/>
      <c r="O104" s="3"/>
    </row>
    <row r="105" spans="1:15" ht="12.75">
      <c r="A105" s="6" t="s">
        <v>9</v>
      </c>
      <c r="B105" s="7" t="s">
        <v>126</v>
      </c>
      <c r="C105" s="7" t="s">
        <v>127</v>
      </c>
      <c r="D105" s="31">
        <v>80</v>
      </c>
      <c r="E105" s="32">
        <v>0</v>
      </c>
      <c r="F105" s="32">
        <v>632</v>
      </c>
      <c r="G105" s="8">
        <v>3391</v>
      </c>
      <c r="H105" s="9">
        <v>0</v>
      </c>
      <c r="I105" s="10">
        <v>3877</v>
      </c>
      <c r="J105" s="9">
        <v>3545</v>
      </c>
      <c r="K105" s="9">
        <v>0</v>
      </c>
      <c r="L105" s="10">
        <v>3489</v>
      </c>
      <c r="M105" s="3"/>
      <c r="N105" s="3"/>
      <c r="O105" s="3"/>
    </row>
    <row r="106" spans="1:15" ht="12.75">
      <c r="A106" s="6" t="s">
        <v>9</v>
      </c>
      <c r="B106" s="7" t="s">
        <v>128</v>
      </c>
      <c r="C106" s="7" t="s">
        <v>129</v>
      </c>
      <c r="D106" s="31">
        <v>0</v>
      </c>
      <c r="E106" s="32">
        <v>0</v>
      </c>
      <c r="F106" s="32">
        <v>0</v>
      </c>
      <c r="G106" s="8">
        <v>0</v>
      </c>
      <c r="H106" s="9">
        <v>0</v>
      </c>
      <c r="I106" s="10">
        <v>28</v>
      </c>
      <c r="J106" s="9"/>
      <c r="K106" s="9"/>
      <c r="L106" s="10"/>
      <c r="M106" s="3"/>
      <c r="N106" s="3"/>
      <c r="O106" s="3"/>
    </row>
    <row r="107" spans="1:15" ht="12.75">
      <c r="A107" s="6" t="s">
        <v>9</v>
      </c>
      <c r="B107" s="7" t="s">
        <v>130</v>
      </c>
      <c r="C107" s="7" t="s">
        <v>131</v>
      </c>
      <c r="D107" s="31">
        <v>1047</v>
      </c>
      <c r="E107" s="32">
        <v>8</v>
      </c>
      <c r="F107" s="32">
        <v>1762</v>
      </c>
      <c r="G107" s="8">
        <v>10062</v>
      </c>
      <c r="H107" s="9">
        <v>0</v>
      </c>
      <c r="I107" s="10">
        <v>7553</v>
      </c>
      <c r="J107" s="9">
        <v>10470</v>
      </c>
      <c r="K107" s="9">
        <v>0</v>
      </c>
      <c r="L107" s="10">
        <v>7264</v>
      </c>
      <c r="M107" s="3"/>
      <c r="N107" s="3"/>
      <c r="O107" s="3"/>
    </row>
    <row r="108" spans="1:15" ht="12.75">
      <c r="A108" s="6" t="s">
        <v>9</v>
      </c>
      <c r="B108" s="7" t="s">
        <v>132</v>
      </c>
      <c r="C108" s="7" t="s">
        <v>133</v>
      </c>
      <c r="D108" s="31">
        <v>7</v>
      </c>
      <c r="E108" s="32">
        <v>0</v>
      </c>
      <c r="F108" s="32">
        <v>63</v>
      </c>
      <c r="G108" s="8">
        <v>2378</v>
      </c>
      <c r="H108" s="9">
        <v>0</v>
      </c>
      <c r="I108" s="10">
        <v>391</v>
      </c>
      <c r="J108" s="9">
        <v>2608</v>
      </c>
      <c r="K108" s="9">
        <v>0</v>
      </c>
      <c r="L108" s="10">
        <v>628</v>
      </c>
      <c r="M108" s="3"/>
      <c r="N108" s="3"/>
      <c r="O108" s="3"/>
    </row>
    <row r="109" spans="1:15" ht="12.75">
      <c r="A109" s="6" t="s">
        <v>9</v>
      </c>
      <c r="B109" s="7" t="s">
        <v>134</v>
      </c>
      <c r="C109" s="7" t="s">
        <v>135</v>
      </c>
      <c r="D109" s="31">
        <v>0</v>
      </c>
      <c r="E109" s="32">
        <v>0</v>
      </c>
      <c r="F109" s="32">
        <v>0</v>
      </c>
      <c r="G109" s="8">
        <v>0</v>
      </c>
      <c r="H109" s="9">
        <v>0</v>
      </c>
      <c r="I109" s="10">
        <v>14</v>
      </c>
      <c r="J109" s="9"/>
      <c r="K109" s="9"/>
      <c r="L109" s="10"/>
      <c r="M109" s="3"/>
      <c r="N109" s="3"/>
      <c r="O109" s="3"/>
    </row>
    <row r="110" spans="1:15" ht="12.75">
      <c r="A110" s="6" t="s">
        <v>9</v>
      </c>
      <c r="B110" s="7" t="s">
        <v>136</v>
      </c>
      <c r="C110" s="7" t="s">
        <v>137</v>
      </c>
      <c r="D110" s="31">
        <v>262</v>
      </c>
      <c r="E110" s="32">
        <v>0</v>
      </c>
      <c r="F110" s="32">
        <v>334</v>
      </c>
      <c r="G110" s="8">
        <v>1939</v>
      </c>
      <c r="H110" s="9">
        <v>0</v>
      </c>
      <c r="I110" s="10">
        <v>1683</v>
      </c>
      <c r="J110" s="9">
        <v>1950</v>
      </c>
      <c r="K110" s="9">
        <v>0</v>
      </c>
      <c r="L110" s="10">
        <v>1753</v>
      </c>
      <c r="M110" s="3"/>
      <c r="N110" s="3"/>
      <c r="O110" s="3"/>
    </row>
    <row r="111" spans="1:15" ht="12.75">
      <c r="A111" s="6" t="s">
        <v>9</v>
      </c>
      <c r="B111" s="7" t="s">
        <v>138</v>
      </c>
      <c r="C111" s="7" t="s">
        <v>139</v>
      </c>
      <c r="D111" s="31">
        <v>397</v>
      </c>
      <c r="E111" s="32">
        <v>0</v>
      </c>
      <c r="F111" s="32">
        <v>865</v>
      </c>
      <c r="G111" s="8">
        <v>5855</v>
      </c>
      <c r="H111" s="9">
        <v>0</v>
      </c>
      <c r="I111" s="10">
        <v>3333</v>
      </c>
      <c r="J111" s="9">
        <v>5345</v>
      </c>
      <c r="K111" s="9">
        <v>0</v>
      </c>
      <c r="L111" s="10">
        <v>3288</v>
      </c>
      <c r="M111" s="3"/>
      <c r="N111" s="3"/>
      <c r="O111" s="3"/>
    </row>
    <row r="112" spans="1:15" ht="12.75">
      <c r="A112" s="6" t="s">
        <v>9</v>
      </c>
      <c r="B112" s="7" t="s">
        <v>140</v>
      </c>
      <c r="C112" s="7" t="s">
        <v>141</v>
      </c>
      <c r="D112" s="31">
        <v>1</v>
      </c>
      <c r="E112" s="32">
        <v>0</v>
      </c>
      <c r="F112" s="32">
        <v>87</v>
      </c>
      <c r="G112" s="8">
        <v>610</v>
      </c>
      <c r="H112" s="9">
        <v>57</v>
      </c>
      <c r="I112" s="10">
        <v>472</v>
      </c>
      <c r="J112" s="9">
        <v>848</v>
      </c>
      <c r="K112" s="9">
        <v>59</v>
      </c>
      <c r="L112" s="10">
        <v>432</v>
      </c>
      <c r="M112" s="3"/>
      <c r="N112" s="3"/>
      <c r="O112" s="3"/>
    </row>
    <row r="113" spans="1:15" ht="12.75">
      <c r="A113" s="6" t="s">
        <v>9</v>
      </c>
      <c r="B113" s="7" t="s">
        <v>142</v>
      </c>
      <c r="C113" s="7" t="s">
        <v>143</v>
      </c>
      <c r="D113" s="31">
        <v>1155</v>
      </c>
      <c r="E113" s="32">
        <v>0</v>
      </c>
      <c r="F113" s="32">
        <v>1357</v>
      </c>
      <c r="G113" s="8">
        <v>11171</v>
      </c>
      <c r="H113" s="9">
        <v>0</v>
      </c>
      <c r="I113" s="10">
        <v>3033</v>
      </c>
      <c r="J113" s="9">
        <v>12464</v>
      </c>
      <c r="K113" s="9">
        <v>0</v>
      </c>
      <c r="L113" s="10">
        <v>2731</v>
      </c>
      <c r="M113" s="3"/>
      <c r="N113" s="3"/>
      <c r="O113" s="3"/>
    </row>
    <row r="114" spans="1:15" ht="12.75">
      <c r="A114" s="6" t="s">
        <v>9</v>
      </c>
      <c r="B114" s="7" t="s">
        <v>144</v>
      </c>
      <c r="C114" s="7" t="s">
        <v>145</v>
      </c>
      <c r="D114" s="31">
        <v>303</v>
      </c>
      <c r="E114" s="32">
        <v>0</v>
      </c>
      <c r="F114" s="32">
        <v>131</v>
      </c>
      <c r="G114" s="8">
        <v>2983</v>
      </c>
      <c r="H114" s="9">
        <v>0</v>
      </c>
      <c r="I114" s="10">
        <v>951</v>
      </c>
      <c r="J114" s="9">
        <v>2958</v>
      </c>
      <c r="K114" s="9">
        <v>0</v>
      </c>
      <c r="L114" s="10">
        <v>841</v>
      </c>
      <c r="M114" s="3"/>
      <c r="N114" s="3"/>
      <c r="O114" s="3"/>
    </row>
    <row r="115" spans="1:15" ht="12.75">
      <c r="A115" s="6" t="s">
        <v>9</v>
      </c>
      <c r="B115" s="7" t="s">
        <v>146</v>
      </c>
      <c r="C115" s="7" t="s">
        <v>147</v>
      </c>
      <c r="D115" s="31">
        <v>16</v>
      </c>
      <c r="E115" s="32">
        <v>0</v>
      </c>
      <c r="F115" s="32">
        <v>2</v>
      </c>
      <c r="G115" s="8">
        <v>200</v>
      </c>
      <c r="H115" s="9">
        <v>0</v>
      </c>
      <c r="I115" s="10">
        <v>12</v>
      </c>
      <c r="J115" s="9">
        <v>188</v>
      </c>
      <c r="K115" s="9">
        <v>0</v>
      </c>
      <c r="L115" s="10">
        <v>0</v>
      </c>
      <c r="M115" s="3"/>
      <c r="N115" s="3"/>
      <c r="O115" s="3"/>
    </row>
    <row r="116" spans="1:15" ht="12.75">
      <c r="A116" s="6" t="s">
        <v>9</v>
      </c>
      <c r="B116" s="7" t="s">
        <v>401</v>
      </c>
      <c r="C116" s="7" t="s">
        <v>402</v>
      </c>
      <c r="D116" s="31">
        <v>0</v>
      </c>
      <c r="E116" s="32">
        <v>0</v>
      </c>
      <c r="F116" s="32">
        <v>0</v>
      </c>
      <c r="G116" s="8"/>
      <c r="H116" s="9"/>
      <c r="I116" s="10"/>
      <c r="J116" s="9">
        <v>59</v>
      </c>
      <c r="K116" s="9">
        <v>0</v>
      </c>
      <c r="L116" s="10">
        <v>13</v>
      </c>
      <c r="M116" s="3"/>
      <c r="N116" s="3"/>
      <c r="O116" s="3"/>
    </row>
    <row r="117" spans="1:15" ht="12.75">
      <c r="A117" s="6" t="s">
        <v>9</v>
      </c>
      <c r="B117" s="7" t="s">
        <v>148</v>
      </c>
      <c r="C117" s="7" t="s">
        <v>149</v>
      </c>
      <c r="D117" s="31">
        <v>119</v>
      </c>
      <c r="E117" s="32">
        <v>0</v>
      </c>
      <c r="F117" s="32">
        <v>138</v>
      </c>
      <c r="G117" s="8">
        <v>5473</v>
      </c>
      <c r="H117" s="9">
        <v>0</v>
      </c>
      <c r="I117" s="10">
        <v>2026</v>
      </c>
      <c r="J117" s="9">
        <v>4959</v>
      </c>
      <c r="K117" s="9">
        <v>0</v>
      </c>
      <c r="L117" s="10">
        <v>1806</v>
      </c>
      <c r="M117" s="3"/>
      <c r="N117" s="3"/>
      <c r="O117" s="3"/>
    </row>
    <row r="118" spans="1:15" ht="12.75">
      <c r="A118" s="6" t="s">
        <v>9</v>
      </c>
      <c r="B118" s="7" t="s">
        <v>150</v>
      </c>
      <c r="C118" s="7" t="s">
        <v>151</v>
      </c>
      <c r="D118" s="31">
        <v>416</v>
      </c>
      <c r="E118" s="32">
        <v>0</v>
      </c>
      <c r="F118" s="32">
        <v>292</v>
      </c>
      <c r="G118" s="8">
        <v>9050</v>
      </c>
      <c r="H118" s="9">
        <v>0</v>
      </c>
      <c r="I118" s="10">
        <v>1376</v>
      </c>
      <c r="J118" s="9">
        <v>9412</v>
      </c>
      <c r="K118" s="9">
        <v>2</v>
      </c>
      <c r="L118" s="10">
        <v>1255</v>
      </c>
      <c r="M118" s="3"/>
      <c r="N118" s="3"/>
      <c r="O118" s="3"/>
    </row>
    <row r="119" spans="1:15" ht="12.75">
      <c r="A119" s="6" t="s">
        <v>9</v>
      </c>
      <c r="B119" s="7" t="s">
        <v>152</v>
      </c>
      <c r="C119" s="7" t="s">
        <v>153</v>
      </c>
      <c r="D119" s="31">
        <v>0</v>
      </c>
      <c r="E119" s="32">
        <v>0</v>
      </c>
      <c r="F119" s="32">
        <v>0</v>
      </c>
      <c r="G119" s="8">
        <v>1417</v>
      </c>
      <c r="H119" s="9">
        <v>0</v>
      </c>
      <c r="I119" s="10">
        <v>207</v>
      </c>
      <c r="J119" s="9">
        <v>1688</v>
      </c>
      <c r="K119" s="9">
        <v>0</v>
      </c>
      <c r="L119" s="10">
        <v>222</v>
      </c>
      <c r="M119" s="3"/>
      <c r="N119" s="3"/>
      <c r="O119" s="3"/>
    </row>
    <row r="120" spans="1:15" ht="12.75">
      <c r="A120" s="6" t="s">
        <v>9</v>
      </c>
      <c r="B120" s="7" t="s">
        <v>154</v>
      </c>
      <c r="C120" s="7" t="s">
        <v>155</v>
      </c>
      <c r="D120" s="31">
        <v>0</v>
      </c>
      <c r="E120" s="32">
        <v>0</v>
      </c>
      <c r="F120" s="32">
        <v>4</v>
      </c>
      <c r="G120" s="8">
        <v>202</v>
      </c>
      <c r="H120" s="9">
        <v>0</v>
      </c>
      <c r="I120" s="10">
        <v>196</v>
      </c>
      <c r="J120" s="9">
        <v>131</v>
      </c>
      <c r="K120" s="9">
        <v>0</v>
      </c>
      <c r="L120" s="10">
        <v>127</v>
      </c>
      <c r="M120" s="3"/>
      <c r="N120" s="3"/>
      <c r="O120" s="3"/>
    </row>
    <row r="121" spans="1:15" ht="12.75">
      <c r="A121" s="6" t="s">
        <v>9</v>
      </c>
      <c r="B121" s="7" t="s">
        <v>156</v>
      </c>
      <c r="C121" s="7" t="s">
        <v>157</v>
      </c>
      <c r="D121" s="31">
        <v>12</v>
      </c>
      <c r="E121" s="32">
        <v>0</v>
      </c>
      <c r="F121" s="32">
        <v>5</v>
      </c>
      <c r="G121" s="8">
        <v>1061</v>
      </c>
      <c r="H121" s="9">
        <v>0</v>
      </c>
      <c r="I121" s="10">
        <v>353</v>
      </c>
      <c r="J121" s="9">
        <v>967</v>
      </c>
      <c r="K121" s="9">
        <v>0</v>
      </c>
      <c r="L121" s="10">
        <v>319</v>
      </c>
      <c r="M121" s="3"/>
      <c r="N121" s="3"/>
      <c r="O121" s="3"/>
    </row>
    <row r="122" spans="1:15" ht="12.75">
      <c r="A122" s="6" t="s">
        <v>9</v>
      </c>
      <c r="B122" s="7" t="s">
        <v>158</v>
      </c>
      <c r="C122" s="7" t="s">
        <v>159</v>
      </c>
      <c r="D122" s="31">
        <v>614</v>
      </c>
      <c r="E122" s="32">
        <v>0</v>
      </c>
      <c r="F122" s="32">
        <v>1078</v>
      </c>
      <c r="G122" s="8">
        <v>9449</v>
      </c>
      <c r="H122" s="9">
        <v>2</v>
      </c>
      <c r="I122" s="10">
        <v>3130</v>
      </c>
      <c r="J122" s="9">
        <v>8636</v>
      </c>
      <c r="K122" s="9">
        <v>2</v>
      </c>
      <c r="L122" s="10">
        <v>3101</v>
      </c>
      <c r="M122" s="3"/>
      <c r="N122" s="3"/>
      <c r="O122" s="3"/>
    </row>
    <row r="123" spans="1:15" ht="12.75">
      <c r="A123" s="6" t="s">
        <v>9</v>
      </c>
      <c r="B123" s="7" t="s">
        <v>160</v>
      </c>
      <c r="C123" s="7" t="s">
        <v>161</v>
      </c>
      <c r="D123" s="31">
        <v>177</v>
      </c>
      <c r="E123" s="32">
        <v>0</v>
      </c>
      <c r="F123" s="32">
        <v>43</v>
      </c>
      <c r="G123" s="8">
        <v>2266</v>
      </c>
      <c r="H123" s="9">
        <v>0</v>
      </c>
      <c r="I123" s="10">
        <v>494</v>
      </c>
      <c r="J123" s="9">
        <v>2207</v>
      </c>
      <c r="K123" s="9">
        <v>0</v>
      </c>
      <c r="L123" s="10">
        <v>524</v>
      </c>
      <c r="M123" s="3"/>
      <c r="N123" s="3"/>
      <c r="O123" s="3"/>
    </row>
    <row r="124" spans="1:15" ht="12.75">
      <c r="A124" s="6" t="s">
        <v>9</v>
      </c>
      <c r="B124" s="7" t="s">
        <v>162</v>
      </c>
      <c r="C124" s="7" t="s">
        <v>163</v>
      </c>
      <c r="D124" s="31">
        <v>22</v>
      </c>
      <c r="E124" s="32">
        <v>0</v>
      </c>
      <c r="F124" s="32">
        <v>44</v>
      </c>
      <c r="G124" s="8">
        <v>1576</v>
      </c>
      <c r="H124" s="9">
        <v>0</v>
      </c>
      <c r="I124" s="10">
        <v>675</v>
      </c>
      <c r="J124" s="9">
        <v>726</v>
      </c>
      <c r="K124" s="9">
        <v>0</v>
      </c>
      <c r="L124" s="10">
        <v>744</v>
      </c>
      <c r="M124" s="3"/>
      <c r="N124" s="3"/>
      <c r="O124" s="3"/>
    </row>
    <row r="125" spans="1:15" ht="12.75">
      <c r="A125" s="6" t="s">
        <v>9</v>
      </c>
      <c r="B125" s="7" t="s">
        <v>164</v>
      </c>
      <c r="C125" s="7" t="s">
        <v>165</v>
      </c>
      <c r="D125" s="31">
        <v>0</v>
      </c>
      <c r="E125" s="32">
        <v>0</v>
      </c>
      <c r="F125" s="32">
        <v>0</v>
      </c>
      <c r="G125" s="8">
        <v>0</v>
      </c>
      <c r="H125" s="9">
        <v>0</v>
      </c>
      <c r="I125" s="10">
        <v>4</v>
      </c>
      <c r="J125" s="9">
        <v>18</v>
      </c>
      <c r="K125" s="9">
        <v>0</v>
      </c>
      <c r="L125" s="10">
        <v>6</v>
      </c>
      <c r="M125" s="3"/>
      <c r="N125" s="3"/>
      <c r="O125" s="3"/>
    </row>
    <row r="126" spans="1:15" ht="12.75">
      <c r="A126" s="6" t="s">
        <v>9</v>
      </c>
      <c r="B126" s="7" t="s">
        <v>166</v>
      </c>
      <c r="C126" s="7" t="s">
        <v>19</v>
      </c>
      <c r="D126" s="31">
        <v>2</v>
      </c>
      <c r="E126" s="32">
        <v>0</v>
      </c>
      <c r="F126" s="32">
        <v>0</v>
      </c>
      <c r="G126" s="8"/>
      <c r="H126" s="9"/>
      <c r="I126" s="10"/>
      <c r="J126" s="9"/>
      <c r="K126" s="9"/>
      <c r="L126" s="10"/>
      <c r="M126" s="3"/>
      <c r="N126" s="3"/>
      <c r="O126" s="3"/>
    </row>
    <row r="127" spans="1:15" ht="12.75">
      <c r="A127" s="6" t="s">
        <v>9</v>
      </c>
      <c r="B127" s="7" t="s">
        <v>167</v>
      </c>
      <c r="C127" s="7" t="s">
        <v>168</v>
      </c>
      <c r="D127" s="31">
        <v>0</v>
      </c>
      <c r="E127" s="32">
        <v>0</v>
      </c>
      <c r="F127" s="32">
        <v>0</v>
      </c>
      <c r="G127" s="8">
        <v>20</v>
      </c>
      <c r="H127" s="9">
        <v>0</v>
      </c>
      <c r="I127" s="10">
        <v>80</v>
      </c>
      <c r="J127" s="9">
        <v>20</v>
      </c>
      <c r="K127" s="9">
        <v>0</v>
      </c>
      <c r="L127" s="10">
        <v>4</v>
      </c>
      <c r="M127" s="3"/>
      <c r="N127" s="3"/>
      <c r="O127" s="3"/>
    </row>
    <row r="128" spans="1:15" ht="12.75">
      <c r="A128" s="6" t="s">
        <v>9</v>
      </c>
      <c r="B128" s="7" t="s">
        <v>169</v>
      </c>
      <c r="C128" s="7" t="s">
        <v>170</v>
      </c>
      <c r="D128" s="31">
        <v>66</v>
      </c>
      <c r="E128" s="32">
        <v>0</v>
      </c>
      <c r="F128" s="32">
        <v>44</v>
      </c>
      <c r="G128" s="8">
        <v>4223</v>
      </c>
      <c r="H128" s="9">
        <v>3</v>
      </c>
      <c r="I128" s="10">
        <v>221</v>
      </c>
      <c r="J128" s="9">
        <v>3636</v>
      </c>
      <c r="K128" s="9">
        <v>0</v>
      </c>
      <c r="L128" s="10">
        <v>275</v>
      </c>
      <c r="M128" s="3"/>
      <c r="N128" s="3"/>
      <c r="O128" s="3"/>
    </row>
    <row r="129" spans="1:15" ht="12.75">
      <c r="A129" s="6" t="s">
        <v>9</v>
      </c>
      <c r="B129" s="7" t="s">
        <v>171</v>
      </c>
      <c r="C129" s="7" t="s">
        <v>172</v>
      </c>
      <c r="D129" s="31">
        <v>5</v>
      </c>
      <c r="E129" s="32">
        <v>0</v>
      </c>
      <c r="F129" s="32">
        <v>84</v>
      </c>
      <c r="G129" s="8">
        <v>1944</v>
      </c>
      <c r="H129" s="9">
        <v>0</v>
      </c>
      <c r="I129" s="10">
        <v>247</v>
      </c>
      <c r="J129" s="9">
        <v>2179</v>
      </c>
      <c r="K129" s="9">
        <v>0</v>
      </c>
      <c r="L129" s="10">
        <v>238</v>
      </c>
      <c r="M129" s="3"/>
      <c r="N129" s="3"/>
      <c r="O129" s="3"/>
    </row>
    <row r="130" spans="1:15" ht="12.75">
      <c r="A130" s="6" t="s">
        <v>9</v>
      </c>
      <c r="B130" s="7" t="s">
        <v>173</v>
      </c>
      <c r="C130" s="7" t="s">
        <v>174</v>
      </c>
      <c r="D130" s="31">
        <v>328</v>
      </c>
      <c r="E130" s="32">
        <v>0</v>
      </c>
      <c r="F130" s="32">
        <v>91</v>
      </c>
      <c r="G130" s="8">
        <v>1059</v>
      </c>
      <c r="H130" s="9">
        <v>0</v>
      </c>
      <c r="I130" s="10">
        <v>322</v>
      </c>
      <c r="J130" s="9">
        <v>862</v>
      </c>
      <c r="K130" s="9">
        <v>12</v>
      </c>
      <c r="L130" s="10">
        <v>296</v>
      </c>
      <c r="M130" s="3"/>
      <c r="N130" s="3"/>
      <c r="O130" s="3"/>
    </row>
    <row r="131" spans="1:15" ht="12.75">
      <c r="A131" s="6" t="s">
        <v>9</v>
      </c>
      <c r="B131" s="7" t="s">
        <v>175</v>
      </c>
      <c r="C131" s="7" t="s">
        <v>23</v>
      </c>
      <c r="D131" s="31">
        <v>0</v>
      </c>
      <c r="E131" s="32">
        <v>395</v>
      </c>
      <c r="F131" s="32">
        <v>36</v>
      </c>
      <c r="G131" s="8">
        <v>61</v>
      </c>
      <c r="H131" s="9">
        <v>8547</v>
      </c>
      <c r="I131" s="10">
        <v>831</v>
      </c>
      <c r="J131" s="9">
        <v>120</v>
      </c>
      <c r="K131" s="9">
        <v>8482</v>
      </c>
      <c r="L131" s="10">
        <v>747</v>
      </c>
      <c r="M131" s="3"/>
      <c r="N131" s="3"/>
      <c r="O131" s="3"/>
    </row>
    <row r="132" spans="1:15" ht="12.75">
      <c r="A132" s="6" t="s">
        <v>9</v>
      </c>
      <c r="B132" s="7" t="s">
        <v>176</v>
      </c>
      <c r="C132" s="7" t="s">
        <v>177</v>
      </c>
      <c r="D132" s="31">
        <v>0</v>
      </c>
      <c r="E132" s="32">
        <v>0</v>
      </c>
      <c r="F132" s="32">
        <v>8</v>
      </c>
      <c r="G132" s="8">
        <v>840</v>
      </c>
      <c r="H132" s="9">
        <v>0</v>
      </c>
      <c r="I132" s="10">
        <v>7</v>
      </c>
      <c r="J132" s="9">
        <v>1034</v>
      </c>
      <c r="K132" s="9">
        <v>0</v>
      </c>
      <c r="L132" s="10">
        <v>9</v>
      </c>
      <c r="M132" s="3"/>
      <c r="N132" s="3"/>
      <c r="O132" s="3"/>
    </row>
    <row r="133" spans="1:15" ht="12.75">
      <c r="A133" s="6" t="s">
        <v>9</v>
      </c>
      <c r="B133" s="7" t="s">
        <v>178</v>
      </c>
      <c r="C133" s="7" t="s">
        <v>179</v>
      </c>
      <c r="D133" s="31">
        <v>164</v>
      </c>
      <c r="E133" s="32">
        <v>8</v>
      </c>
      <c r="F133" s="32">
        <v>283</v>
      </c>
      <c r="G133" s="8">
        <v>1853</v>
      </c>
      <c r="H133" s="9">
        <v>2</v>
      </c>
      <c r="I133" s="10">
        <v>775</v>
      </c>
      <c r="J133" s="9">
        <v>2218</v>
      </c>
      <c r="K133" s="9">
        <v>0</v>
      </c>
      <c r="L133" s="10">
        <v>576</v>
      </c>
      <c r="M133" s="3"/>
      <c r="N133" s="3"/>
      <c r="O133" s="3"/>
    </row>
    <row r="134" spans="1:15" ht="12.75">
      <c r="A134" s="6" t="s">
        <v>9</v>
      </c>
      <c r="B134" s="7" t="s">
        <v>180</v>
      </c>
      <c r="C134" s="7" t="s">
        <v>181</v>
      </c>
      <c r="D134" s="31">
        <v>0</v>
      </c>
      <c r="E134" s="32">
        <v>0</v>
      </c>
      <c r="F134" s="32">
        <v>8</v>
      </c>
      <c r="G134" s="8">
        <v>295</v>
      </c>
      <c r="H134" s="9">
        <v>0</v>
      </c>
      <c r="I134" s="10">
        <v>31</v>
      </c>
      <c r="J134" s="9">
        <v>440</v>
      </c>
      <c r="K134" s="9">
        <v>4</v>
      </c>
      <c r="L134" s="10">
        <v>76</v>
      </c>
      <c r="M134" s="3"/>
      <c r="N134" s="3"/>
      <c r="O134" s="3"/>
    </row>
    <row r="135" spans="1:15" ht="12.75">
      <c r="A135" s="6" t="s">
        <v>9</v>
      </c>
      <c r="B135" s="7" t="s">
        <v>182</v>
      </c>
      <c r="C135" s="7" t="s">
        <v>183</v>
      </c>
      <c r="D135" s="31">
        <v>39</v>
      </c>
      <c r="E135" s="32">
        <v>0</v>
      </c>
      <c r="F135" s="32">
        <v>0</v>
      </c>
      <c r="G135" s="8">
        <v>405</v>
      </c>
      <c r="H135" s="9">
        <v>0</v>
      </c>
      <c r="I135" s="10">
        <v>0</v>
      </c>
      <c r="J135" s="9">
        <v>275</v>
      </c>
      <c r="K135" s="9">
        <v>0</v>
      </c>
      <c r="L135" s="10">
        <v>0</v>
      </c>
      <c r="M135" s="3"/>
      <c r="N135" s="3"/>
      <c r="O135" s="3"/>
    </row>
    <row r="136" spans="1:15" ht="12.75">
      <c r="A136" s="6" t="s">
        <v>9</v>
      </c>
      <c r="B136" s="7" t="s">
        <v>184</v>
      </c>
      <c r="C136" s="7" t="s">
        <v>185</v>
      </c>
      <c r="D136" s="31">
        <v>213</v>
      </c>
      <c r="E136" s="32">
        <v>0</v>
      </c>
      <c r="F136" s="32">
        <v>56</v>
      </c>
      <c r="G136" s="8">
        <v>5785</v>
      </c>
      <c r="H136" s="9">
        <v>0</v>
      </c>
      <c r="I136" s="10">
        <v>683</v>
      </c>
      <c r="J136" s="9">
        <v>5148</v>
      </c>
      <c r="K136" s="9">
        <v>0</v>
      </c>
      <c r="L136" s="10">
        <v>696</v>
      </c>
      <c r="M136" s="3"/>
      <c r="N136" s="3"/>
      <c r="O136" s="3"/>
    </row>
    <row r="137" spans="1:15" ht="12.75">
      <c r="A137" s="6" t="s">
        <v>9</v>
      </c>
      <c r="B137" s="7" t="s">
        <v>186</v>
      </c>
      <c r="C137" s="7" t="s">
        <v>187</v>
      </c>
      <c r="D137" s="31">
        <v>302</v>
      </c>
      <c r="E137" s="32">
        <v>0</v>
      </c>
      <c r="F137" s="32">
        <v>43</v>
      </c>
      <c r="G137" s="8">
        <v>3967</v>
      </c>
      <c r="H137" s="9">
        <v>0</v>
      </c>
      <c r="I137" s="10">
        <v>428</v>
      </c>
      <c r="J137" s="9">
        <v>3602</v>
      </c>
      <c r="K137" s="9">
        <v>0</v>
      </c>
      <c r="L137" s="10">
        <v>386</v>
      </c>
      <c r="M137" s="3"/>
      <c r="N137" s="3"/>
      <c r="O137" s="3"/>
    </row>
    <row r="138" spans="1:15" ht="12.75">
      <c r="A138" s="6" t="s">
        <v>9</v>
      </c>
      <c r="B138" s="7" t="s">
        <v>188</v>
      </c>
      <c r="C138" s="7" t="s">
        <v>189</v>
      </c>
      <c r="D138" s="31">
        <v>97</v>
      </c>
      <c r="E138" s="32">
        <v>0</v>
      </c>
      <c r="F138" s="32">
        <v>70</v>
      </c>
      <c r="G138" s="8">
        <v>2858</v>
      </c>
      <c r="H138" s="9">
        <v>0</v>
      </c>
      <c r="I138" s="10">
        <v>275</v>
      </c>
      <c r="J138" s="9">
        <v>2880</v>
      </c>
      <c r="K138" s="9">
        <v>0</v>
      </c>
      <c r="L138" s="10">
        <v>266</v>
      </c>
      <c r="M138" s="3"/>
      <c r="N138" s="3"/>
      <c r="O138" s="3"/>
    </row>
    <row r="139" spans="1:15" ht="12.75">
      <c r="A139" s="6" t="s">
        <v>9</v>
      </c>
      <c r="B139" s="7" t="s">
        <v>190</v>
      </c>
      <c r="C139" s="7" t="s">
        <v>191</v>
      </c>
      <c r="D139" s="31">
        <v>0</v>
      </c>
      <c r="E139" s="32">
        <v>0</v>
      </c>
      <c r="F139" s="32">
        <v>3</v>
      </c>
      <c r="G139" s="8">
        <v>36</v>
      </c>
      <c r="H139" s="9">
        <v>0</v>
      </c>
      <c r="I139" s="10">
        <v>3</v>
      </c>
      <c r="J139" s="9">
        <v>36</v>
      </c>
      <c r="K139" s="9">
        <v>0</v>
      </c>
      <c r="L139" s="10">
        <v>2</v>
      </c>
      <c r="M139" s="3"/>
      <c r="N139" s="3"/>
      <c r="O139" s="3"/>
    </row>
    <row r="140" spans="1:15" ht="12.75">
      <c r="A140" s="6" t="s">
        <v>9</v>
      </c>
      <c r="B140" s="7" t="s">
        <v>192</v>
      </c>
      <c r="C140" s="7" t="s">
        <v>193</v>
      </c>
      <c r="D140" s="31">
        <v>99</v>
      </c>
      <c r="E140" s="32">
        <v>0</v>
      </c>
      <c r="F140" s="32">
        <v>92</v>
      </c>
      <c r="G140" s="8">
        <v>2198</v>
      </c>
      <c r="H140" s="9">
        <v>0</v>
      </c>
      <c r="I140" s="10">
        <v>543</v>
      </c>
      <c r="J140" s="9">
        <v>2356</v>
      </c>
      <c r="K140" s="9">
        <v>0</v>
      </c>
      <c r="L140" s="10">
        <v>451</v>
      </c>
      <c r="M140" s="3"/>
      <c r="N140" s="3"/>
      <c r="O140" s="3"/>
    </row>
    <row r="141" spans="1:15" ht="12.75">
      <c r="A141" s="6" t="s">
        <v>9</v>
      </c>
      <c r="B141" s="7" t="s">
        <v>403</v>
      </c>
      <c r="C141" s="7" t="s">
        <v>404</v>
      </c>
      <c r="D141" s="31">
        <v>0</v>
      </c>
      <c r="E141" s="32">
        <v>0</v>
      </c>
      <c r="F141" s="32">
        <v>8</v>
      </c>
      <c r="G141" s="8"/>
      <c r="H141" s="9"/>
      <c r="I141" s="10"/>
      <c r="J141" s="9">
        <v>80</v>
      </c>
      <c r="K141" s="9">
        <v>0</v>
      </c>
      <c r="L141" s="10">
        <v>0</v>
      </c>
      <c r="M141" s="3"/>
      <c r="N141" s="3"/>
      <c r="O141" s="3"/>
    </row>
    <row r="142" spans="1:15" ht="12.75">
      <c r="A142" s="6" t="s">
        <v>9</v>
      </c>
      <c r="B142" s="7" t="s">
        <v>194</v>
      </c>
      <c r="C142" s="7" t="s">
        <v>195</v>
      </c>
      <c r="D142" s="31">
        <v>5</v>
      </c>
      <c r="E142" s="32">
        <v>0</v>
      </c>
      <c r="F142" s="32">
        <v>101</v>
      </c>
      <c r="G142" s="8">
        <v>3360</v>
      </c>
      <c r="H142" s="9">
        <v>0</v>
      </c>
      <c r="I142" s="10">
        <v>338</v>
      </c>
      <c r="J142" s="9">
        <v>3476</v>
      </c>
      <c r="K142" s="9">
        <v>0</v>
      </c>
      <c r="L142" s="10">
        <v>356</v>
      </c>
      <c r="M142" s="3"/>
      <c r="N142" s="3"/>
      <c r="O142" s="3"/>
    </row>
    <row r="143" spans="1:15" ht="12.75">
      <c r="A143" s="6" t="s">
        <v>9</v>
      </c>
      <c r="B143" s="7" t="s">
        <v>377</v>
      </c>
      <c r="C143" s="7" t="s">
        <v>378</v>
      </c>
      <c r="D143" s="31">
        <v>81</v>
      </c>
      <c r="E143" s="32">
        <v>0</v>
      </c>
      <c r="F143" s="32">
        <v>3</v>
      </c>
      <c r="G143" s="8">
        <v>108</v>
      </c>
      <c r="H143" s="9">
        <v>0</v>
      </c>
      <c r="I143" s="10">
        <v>0</v>
      </c>
      <c r="J143" s="9">
        <v>237</v>
      </c>
      <c r="K143" s="9">
        <v>0</v>
      </c>
      <c r="L143" s="10">
        <v>0</v>
      </c>
      <c r="M143" s="3"/>
      <c r="N143" s="3"/>
      <c r="O143" s="3"/>
    </row>
    <row r="144" spans="1:15" ht="12.75">
      <c r="A144" s="6" t="s">
        <v>9</v>
      </c>
      <c r="B144" s="7" t="s">
        <v>198</v>
      </c>
      <c r="C144" s="7" t="s">
        <v>199</v>
      </c>
      <c r="D144" s="31">
        <v>520</v>
      </c>
      <c r="E144" s="32">
        <v>0</v>
      </c>
      <c r="F144" s="32">
        <v>3</v>
      </c>
      <c r="G144" s="8">
        <v>3730</v>
      </c>
      <c r="H144" s="9">
        <v>0</v>
      </c>
      <c r="I144" s="10">
        <v>229</v>
      </c>
      <c r="J144" s="9">
        <v>4150</v>
      </c>
      <c r="K144" s="9">
        <v>6</v>
      </c>
      <c r="L144" s="10">
        <v>183</v>
      </c>
      <c r="M144" s="3"/>
      <c r="N144" s="3"/>
      <c r="O144" s="3"/>
    </row>
    <row r="145" spans="1:15" ht="12.75">
      <c r="A145" s="6" t="s">
        <v>9</v>
      </c>
      <c r="B145" s="7" t="s">
        <v>200</v>
      </c>
      <c r="C145" s="7" t="s">
        <v>201</v>
      </c>
      <c r="D145" s="31">
        <v>9</v>
      </c>
      <c r="E145" s="32">
        <v>0</v>
      </c>
      <c r="F145" s="32">
        <v>12</v>
      </c>
      <c r="G145" s="8">
        <v>1159</v>
      </c>
      <c r="H145" s="9">
        <v>0</v>
      </c>
      <c r="I145" s="10">
        <v>193</v>
      </c>
      <c r="J145" s="9">
        <v>1012</v>
      </c>
      <c r="K145" s="9">
        <v>0</v>
      </c>
      <c r="L145" s="10">
        <v>126</v>
      </c>
      <c r="M145" s="3"/>
      <c r="N145" s="3"/>
      <c r="O145" s="3"/>
    </row>
    <row r="146" spans="1:15" ht="12.75">
      <c r="A146" s="6" t="s">
        <v>9</v>
      </c>
      <c r="B146" s="7" t="s">
        <v>202</v>
      </c>
      <c r="C146" s="7" t="s">
        <v>203</v>
      </c>
      <c r="D146" s="31">
        <v>1375</v>
      </c>
      <c r="E146" s="32">
        <v>0</v>
      </c>
      <c r="F146" s="32">
        <v>198</v>
      </c>
      <c r="G146" s="8">
        <v>26504</v>
      </c>
      <c r="H146" s="9">
        <v>14</v>
      </c>
      <c r="I146" s="10">
        <v>1299</v>
      </c>
      <c r="J146" s="9">
        <v>26918</v>
      </c>
      <c r="K146" s="9">
        <v>0</v>
      </c>
      <c r="L146" s="10">
        <v>1131</v>
      </c>
      <c r="M146" s="3"/>
      <c r="N146" s="3"/>
      <c r="O146" s="3"/>
    </row>
    <row r="147" spans="1:15" ht="12.75">
      <c r="A147" s="6" t="s">
        <v>9</v>
      </c>
      <c r="B147" s="7" t="s">
        <v>204</v>
      </c>
      <c r="C147" s="7" t="s">
        <v>205</v>
      </c>
      <c r="D147" s="31">
        <v>8</v>
      </c>
      <c r="E147" s="32">
        <v>0</v>
      </c>
      <c r="F147" s="32">
        <v>361</v>
      </c>
      <c r="G147" s="8">
        <v>418</v>
      </c>
      <c r="H147" s="9">
        <v>0</v>
      </c>
      <c r="I147" s="10">
        <v>1975</v>
      </c>
      <c r="J147" s="9">
        <v>228</v>
      </c>
      <c r="K147" s="9">
        <v>0</v>
      </c>
      <c r="L147" s="10">
        <v>1584</v>
      </c>
      <c r="M147" s="3"/>
      <c r="N147" s="3"/>
      <c r="O147" s="3"/>
    </row>
    <row r="148" spans="1:15" ht="12.75">
      <c r="A148" s="6" t="s">
        <v>9</v>
      </c>
      <c r="B148" s="7" t="s">
        <v>206</v>
      </c>
      <c r="C148" s="7" t="s">
        <v>207</v>
      </c>
      <c r="D148" s="31">
        <v>15</v>
      </c>
      <c r="E148" s="32">
        <v>0</v>
      </c>
      <c r="F148" s="32">
        <v>55</v>
      </c>
      <c r="G148" s="8">
        <v>4740</v>
      </c>
      <c r="H148" s="9">
        <v>0</v>
      </c>
      <c r="I148" s="10">
        <v>493</v>
      </c>
      <c r="J148" s="9">
        <v>3963</v>
      </c>
      <c r="K148" s="9">
        <v>0</v>
      </c>
      <c r="L148" s="10">
        <v>333</v>
      </c>
      <c r="M148" s="3"/>
      <c r="N148" s="3"/>
      <c r="O148" s="3"/>
    </row>
    <row r="149" spans="1:15" ht="12.75">
      <c r="A149" s="6" t="s">
        <v>9</v>
      </c>
      <c r="B149" s="7" t="s">
        <v>208</v>
      </c>
      <c r="C149" s="7" t="s">
        <v>209</v>
      </c>
      <c r="D149" s="31">
        <v>89</v>
      </c>
      <c r="E149" s="32">
        <v>0</v>
      </c>
      <c r="F149" s="32">
        <v>138</v>
      </c>
      <c r="G149" s="8">
        <v>2098</v>
      </c>
      <c r="H149" s="9">
        <v>0</v>
      </c>
      <c r="I149" s="10">
        <v>499</v>
      </c>
      <c r="J149" s="9">
        <v>1904</v>
      </c>
      <c r="K149" s="9">
        <v>1</v>
      </c>
      <c r="L149" s="10">
        <v>407</v>
      </c>
      <c r="M149" s="3"/>
      <c r="N149" s="3"/>
      <c r="O149" s="3"/>
    </row>
    <row r="150" spans="1:15" ht="12.75">
      <c r="A150" s="6" t="s">
        <v>9</v>
      </c>
      <c r="B150" s="7" t="s">
        <v>210</v>
      </c>
      <c r="C150" s="7" t="s">
        <v>211</v>
      </c>
      <c r="D150" s="31">
        <v>202</v>
      </c>
      <c r="E150" s="32">
        <v>0</v>
      </c>
      <c r="F150" s="32">
        <v>152</v>
      </c>
      <c r="G150" s="8">
        <v>3680</v>
      </c>
      <c r="H150" s="9">
        <v>3</v>
      </c>
      <c r="I150" s="10">
        <v>511</v>
      </c>
      <c r="J150" s="9">
        <v>3714</v>
      </c>
      <c r="K150" s="9">
        <v>0</v>
      </c>
      <c r="L150" s="10">
        <v>542</v>
      </c>
      <c r="M150" s="3"/>
      <c r="N150" s="3"/>
      <c r="O150" s="3"/>
    </row>
    <row r="151" spans="1:15" ht="12.75">
      <c r="A151" s="6" t="s">
        <v>9</v>
      </c>
      <c r="B151" s="7" t="s">
        <v>212</v>
      </c>
      <c r="C151" s="7" t="s">
        <v>213</v>
      </c>
      <c r="D151" s="31">
        <v>144</v>
      </c>
      <c r="E151" s="32">
        <v>0</v>
      </c>
      <c r="F151" s="32">
        <v>38</v>
      </c>
      <c r="G151" s="8">
        <v>4415</v>
      </c>
      <c r="H151" s="9">
        <v>0</v>
      </c>
      <c r="I151" s="10">
        <v>596</v>
      </c>
      <c r="J151" s="9">
        <v>3806</v>
      </c>
      <c r="K151" s="9">
        <v>0</v>
      </c>
      <c r="L151" s="10">
        <v>417</v>
      </c>
      <c r="M151" s="3"/>
      <c r="N151" s="3"/>
      <c r="O151" s="3"/>
    </row>
    <row r="152" spans="1:15" ht="12.75">
      <c r="A152" s="6" t="s">
        <v>9</v>
      </c>
      <c r="B152" s="7" t="s">
        <v>214</v>
      </c>
      <c r="C152" s="7" t="s">
        <v>215</v>
      </c>
      <c r="D152" s="31">
        <v>335</v>
      </c>
      <c r="E152" s="32">
        <v>0</v>
      </c>
      <c r="F152" s="32">
        <v>37</v>
      </c>
      <c r="G152" s="8">
        <v>5691</v>
      </c>
      <c r="H152" s="9">
        <v>0</v>
      </c>
      <c r="I152" s="10">
        <v>407</v>
      </c>
      <c r="J152" s="9">
        <v>4611</v>
      </c>
      <c r="K152" s="9">
        <v>0</v>
      </c>
      <c r="L152" s="10">
        <v>347</v>
      </c>
      <c r="M152" s="3"/>
      <c r="N152" s="3"/>
      <c r="O152" s="3"/>
    </row>
    <row r="153" spans="1:15" ht="12.75">
      <c r="A153" s="6" t="s">
        <v>9</v>
      </c>
      <c r="B153" s="7" t="s">
        <v>216</v>
      </c>
      <c r="C153" s="7" t="s">
        <v>217</v>
      </c>
      <c r="D153" s="31">
        <v>3</v>
      </c>
      <c r="E153" s="32">
        <v>0</v>
      </c>
      <c r="F153" s="32">
        <v>0</v>
      </c>
      <c r="G153" s="8"/>
      <c r="H153" s="9"/>
      <c r="I153" s="10"/>
      <c r="J153" s="9">
        <v>144</v>
      </c>
      <c r="K153" s="9">
        <v>0</v>
      </c>
      <c r="L153" s="10">
        <v>0</v>
      </c>
      <c r="M153" s="3"/>
      <c r="N153" s="3"/>
      <c r="O153" s="3"/>
    </row>
    <row r="154" spans="1:15" ht="12.75">
      <c r="A154" s="6" t="s">
        <v>9</v>
      </c>
      <c r="B154" s="7" t="s">
        <v>218</v>
      </c>
      <c r="C154" s="7" t="s">
        <v>219</v>
      </c>
      <c r="D154" s="31">
        <v>4</v>
      </c>
      <c r="E154" s="32">
        <v>0</v>
      </c>
      <c r="F154" s="32">
        <v>12</v>
      </c>
      <c r="G154" s="8">
        <v>431</v>
      </c>
      <c r="H154" s="9">
        <v>0</v>
      </c>
      <c r="I154" s="10">
        <v>8</v>
      </c>
      <c r="J154" s="9">
        <v>391</v>
      </c>
      <c r="K154" s="9">
        <v>0</v>
      </c>
      <c r="L154" s="10">
        <v>10</v>
      </c>
      <c r="M154" s="3"/>
      <c r="N154" s="3"/>
      <c r="O154" s="3"/>
    </row>
    <row r="155" spans="1:15" ht="12.75">
      <c r="A155" s="6" t="s">
        <v>9</v>
      </c>
      <c r="B155" s="7" t="s">
        <v>220</v>
      </c>
      <c r="C155" s="7" t="s">
        <v>221</v>
      </c>
      <c r="D155" s="31">
        <v>181</v>
      </c>
      <c r="E155" s="32">
        <v>0</v>
      </c>
      <c r="F155" s="32">
        <v>170</v>
      </c>
      <c r="G155" s="8">
        <v>2361</v>
      </c>
      <c r="H155" s="9">
        <v>0</v>
      </c>
      <c r="I155" s="10">
        <v>433</v>
      </c>
      <c r="J155" s="9">
        <v>2724</v>
      </c>
      <c r="K155" s="9">
        <v>0</v>
      </c>
      <c r="L155" s="10">
        <v>441</v>
      </c>
      <c r="M155" s="3"/>
      <c r="N155" s="3"/>
      <c r="O155" s="3"/>
    </row>
    <row r="156" spans="1:15" ht="12.75">
      <c r="A156" s="6" t="s">
        <v>9</v>
      </c>
      <c r="B156" s="7" t="s">
        <v>222</v>
      </c>
      <c r="C156" s="7" t="s">
        <v>223</v>
      </c>
      <c r="D156" s="31">
        <v>1140</v>
      </c>
      <c r="E156" s="32">
        <v>0</v>
      </c>
      <c r="F156" s="32">
        <v>272</v>
      </c>
      <c r="G156" s="8">
        <v>14394</v>
      </c>
      <c r="H156" s="9">
        <v>0</v>
      </c>
      <c r="I156" s="10">
        <v>1450</v>
      </c>
      <c r="J156" s="9">
        <v>13767</v>
      </c>
      <c r="K156" s="9">
        <v>0</v>
      </c>
      <c r="L156" s="10">
        <v>1303</v>
      </c>
      <c r="M156" s="3"/>
      <c r="N156" s="3"/>
      <c r="O156" s="3"/>
    </row>
    <row r="157" spans="1:15" ht="12.75">
      <c r="A157" s="6" t="s">
        <v>9</v>
      </c>
      <c r="B157" s="7" t="s">
        <v>224</v>
      </c>
      <c r="C157" s="7" t="s">
        <v>225</v>
      </c>
      <c r="D157" s="31">
        <v>293</v>
      </c>
      <c r="E157" s="32">
        <v>0</v>
      </c>
      <c r="F157" s="32">
        <v>239</v>
      </c>
      <c r="G157" s="8">
        <v>2489</v>
      </c>
      <c r="H157" s="9">
        <v>0</v>
      </c>
      <c r="I157" s="10">
        <v>764</v>
      </c>
      <c r="J157" s="9">
        <v>1812</v>
      </c>
      <c r="K157" s="9">
        <v>5</v>
      </c>
      <c r="L157" s="10">
        <v>672</v>
      </c>
      <c r="M157" s="3"/>
      <c r="N157" s="3"/>
      <c r="O157" s="3"/>
    </row>
    <row r="158" spans="1:15" ht="12.75">
      <c r="A158" s="6" t="s">
        <v>9</v>
      </c>
      <c r="B158" s="7" t="s">
        <v>226</v>
      </c>
      <c r="C158" s="7" t="s">
        <v>227</v>
      </c>
      <c r="D158" s="31">
        <v>188</v>
      </c>
      <c r="E158" s="32">
        <v>8</v>
      </c>
      <c r="F158" s="32">
        <v>111</v>
      </c>
      <c r="G158" s="8">
        <v>1207</v>
      </c>
      <c r="H158" s="9">
        <v>0</v>
      </c>
      <c r="I158" s="10">
        <v>196</v>
      </c>
      <c r="J158" s="9">
        <v>1329</v>
      </c>
      <c r="K158" s="9">
        <v>0</v>
      </c>
      <c r="L158" s="10">
        <v>168</v>
      </c>
      <c r="M158" s="3"/>
      <c r="N158" s="3"/>
      <c r="O158" s="3"/>
    </row>
    <row r="159" spans="1:15" ht="12.75">
      <c r="A159" s="6" t="s">
        <v>9</v>
      </c>
      <c r="B159" s="7" t="s">
        <v>228</v>
      </c>
      <c r="C159" s="7" t="s">
        <v>229</v>
      </c>
      <c r="D159" s="31">
        <v>1481</v>
      </c>
      <c r="E159" s="32">
        <v>0</v>
      </c>
      <c r="F159" s="32">
        <v>527</v>
      </c>
      <c r="G159" s="8">
        <v>31701</v>
      </c>
      <c r="H159" s="9">
        <v>0</v>
      </c>
      <c r="I159" s="10">
        <v>2661</v>
      </c>
      <c r="J159" s="9">
        <v>23039</v>
      </c>
      <c r="K159" s="9">
        <v>0</v>
      </c>
      <c r="L159" s="10">
        <v>2658</v>
      </c>
      <c r="M159" s="3"/>
      <c r="N159" s="3"/>
      <c r="O159" s="3"/>
    </row>
    <row r="160" spans="1:15" ht="12.75">
      <c r="A160" s="6" t="s">
        <v>9</v>
      </c>
      <c r="B160" s="7" t="s">
        <v>230</v>
      </c>
      <c r="C160" s="7" t="s">
        <v>231</v>
      </c>
      <c r="D160" s="31">
        <v>207</v>
      </c>
      <c r="E160" s="32">
        <v>0</v>
      </c>
      <c r="F160" s="32">
        <v>267</v>
      </c>
      <c r="G160" s="8">
        <v>3490</v>
      </c>
      <c r="H160" s="9">
        <v>0</v>
      </c>
      <c r="I160" s="10">
        <v>737</v>
      </c>
      <c r="J160" s="9">
        <v>3567</v>
      </c>
      <c r="K160" s="9">
        <v>0</v>
      </c>
      <c r="L160" s="10">
        <v>814</v>
      </c>
      <c r="M160" s="3"/>
      <c r="N160" s="3"/>
      <c r="O160" s="3"/>
    </row>
    <row r="161" spans="1:15" ht="12.75">
      <c r="A161" s="6" t="s">
        <v>9</v>
      </c>
      <c r="B161" s="7" t="s">
        <v>232</v>
      </c>
      <c r="C161" s="7" t="s">
        <v>233</v>
      </c>
      <c r="D161" s="31">
        <v>374</v>
      </c>
      <c r="E161" s="32">
        <v>0</v>
      </c>
      <c r="F161" s="32">
        <v>60</v>
      </c>
      <c r="G161" s="8">
        <v>6432</v>
      </c>
      <c r="H161" s="9">
        <v>37</v>
      </c>
      <c r="I161" s="10">
        <v>480</v>
      </c>
      <c r="J161" s="9">
        <v>5738</v>
      </c>
      <c r="K161" s="9">
        <v>3</v>
      </c>
      <c r="L161" s="10">
        <v>481</v>
      </c>
      <c r="M161" s="3"/>
      <c r="N161" s="3"/>
      <c r="O161" s="3"/>
    </row>
    <row r="162" spans="1:15" ht="12.75">
      <c r="A162" s="6" t="s">
        <v>9</v>
      </c>
      <c r="B162" s="7" t="s">
        <v>379</v>
      </c>
      <c r="C162" s="7" t="s">
        <v>380</v>
      </c>
      <c r="D162" s="31">
        <v>0</v>
      </c>
      <c r="E162" s="32">
        <v>0</v>
      </c>
      <c r="F162" s="32">
        <v>0</v>
      </c>
      <c r="G162" s="8">
        <v>28</v>
      </c>
      <c r="H162" s="9">
        <v>0</v>
      </c>
      <c r="I162" s="10">
        <v>44</v>
      </c>
      <c r="J162" s="9">
        <v>20</v>
      </c>
      <c r="K162" s="9">
        <v>0</v>
      </c>
      <c r="L162" s="10">
        <v>40</v>
      </c>
      <c r="M162" s="3"/>
      <c r="N162" s="3"/>
      <c r="O162" s="3"/>
    </row>
    <row r="163" spans="1:15" ht="12.75">
      <c r="A163" s="6" t="s">
        <v>9</v>
      </c>
      <c r="B163" s="7" t="s">
        <v>234</v>
      </c>
      <c r="C163" s="7" t="s">
        <v>235</v>
      </c>
      <c r="D163" s="31">
        <v>314</v>
      </c>
      <c r="E163" s="32">
        <v>12</v>
      </c>
      <c r="F163" s="32">
        <v>234</v>
      </c>
      <c r="G163" s="8">
        <v>3443</v>
      </c>
      <c r="H163" s="9">
        <v>0</v>
      </c>
      <c r="I163" s="10">
        <v>648</v>
      </c>
      <c r="J163" s="9">
        <v>3070</v>
      </c>
      <c r="K163" s="9">
        <v>4</v>
      </c>
      <c r="L163" s="10">
        <v>695</v>
      </c>
      <c r="M163" s="3"/>
      <c r="N163" s="3"/>
      <c r="O163" s="3"/>
    </row>
    <row r="164" spans="1:15" ht="12.75">
      <c r="A164" s="6" t="s">
        <v>9</v>
      </c>
      <c r="B164" s="7" t="s">
        <v>236</v>
      </c>
      <c r="C164" s="7" t="s">
        <v>237</v>
      </c>
      <c r="D164" s="31">
        <v>670</v>
      </c>
      <c r="E164" s="32">
        <v>0</v>
      </c>
      <c r="F164" s="32">
        <v>61</v>
      </c>
      <c r="G164" s="8">
        <v>6403</v>
      </c>
      <c r="H164" s="9">
        <v>0</v>
      </c>
      <c r="I164" s="10">
        <v>575</v>
      </c>
      <c r="J164" s="9">
        <v>6952</v>
      </c>
      <c r="K164" s="9">
        <v>0</v>
      </c>
      <c r="L164" s="10">
        <v>614</v>
      </c>
      <c r="M164" s="3"/>
      <c r="N164" s="3"/>
      <c r="O164" s="3"/>
    </row>
    <row r="165" spans="1:15" ht="12.75">
      <c r="A165" s="6" t="s">
        <v>9</v>
      </c>
      <c r="B165" s="7" t="s">
        <v>238</v>
      </c>
      <c r="C165" s="7" t="s">
        <v>239</v>
      </c>
      <c r="D165" s="31">
        <v>0</v>
      </c>
      <c r="E165" s="32">
        <v>0</v>
      </c>
      <c r="F165" s="32">
        <v>0</v>
      </c>
      <c r="G165" s="8">
        <v>49</v>
      </c>
      <c r="H165" s="9">
        <v>0</v>
      </c>
      <c r="I165" s="10">
        <v>24</v>
      </c>
      <c r="J165" s="9">
        <v>48</v>
      </c>
      <c r="K165" s="9">
        <v>0</v>
      </c>
      <c r="L165" s="10">
        <v>12</v>
      </c>
      <c r="M165" s="3"/>
      <c r="N165" s="3"/>
      <c r="O165" s="3"/>
    </row>
    <row r="166" spans="1:15" ht="12.75">
      <c r="A166" s="6" t="s">
        <v>9</v>
      </c>
      <c r="B166" s="7" t="s">
        <v>240</v>
      </c>
      <c r="C166" s="7" t="s">
        <v>241</v>
      </c>
      <c r="D166" s="31">
        <v>1245</v>
      </c>
      <c r="E166" s="32">
        <v>8</v>
      </c>
      <c r="F166" s="32">
        <v>371</v>
      </c>
      <c r="G166" s="8">
        <v>19502</v>
      </c>
      <c r="H166" s="9">
        <v>379</v>
      </c>
      <c r="I166" s="10">
        <v>2952</v>
      </c>
      <c r="J166" s="9">
        <v>17377</v>
      </c>
      <c r="K166" s="9">
        <v>3</v>
      </c>
      <c r="L166" s="10">
        <v>2735</v>
      </c>
      <c r="M166" s="3"/>
      <c r="N166" s="3"/>
      <c r="O166" s="3"/>
    </row>
    <row r="167" spans="1:15" ht="12.75">
      <c r="A167" s="6" t="s">
        <v>9</v>
      </c>
      <c r="B167" s="7" t="s">
        <v>242</v>
      </c>
      <c r="C167" s="7" t="s">
        <v>243</v>
      </c>
      <c r="D167" s="31">
        <v>0</v>
      </c>
      <c r="E167" s="32">
        <v>0</v>
      </c>
      <c r="F167" s="32">
        <v>0</v>
      </c>
      <c r="G167" s="8">
        <v>3670</v>
      </c>
      <c r="H167" s="9">
        <v>0</v>
      </c>
      <c r="I167" s="10">
        <v>3</v>
      </c>
      <c r="J167" s="9">
        <v>2202</v>
      </c>
      <c r="K167" s="9">
        <v>0</v>
      </c>
      <c r="L167" s="10">
        <v>21</v>
      </c>
      <c r="M167" s="3"/>
      <c r="N167" s="3"/>
      <c r="O167" s="3"/>
    </row>
    <row r="168" spans="1:15" ht="12.75">
      <c r="A168" s="6" t="s">
        <v>9</v>
      </c>
      <c r="B168" s="7" t="s">
        <v>244</v>
      </c>
      <c r="C168" s="7" t="s">
        <v>245</v>
      </c>
      <c r="D168" s="31">
        <v>0</v>
      </c>
      <c r="E168" s="32">
        <v>0</v>
      </c>
      <c r="F168" s="32">
        <v>10</v>
      </c>
      <c r="G168" s="8">
        <v>1705</v>
      </c>
      <c r="H168" s="9">
        <v>3</v>
      </c>
      <c r="I168" s="10">
        <v>192</v>
      </c>
      <c r="J168" s="9">
        <v>1118</v>
      </c>
      <c r="K168" s="9">
        <v>3</v>
      </c>
      <c r="L168" s="10">
        <v>164</v>
      </c>
      <c r="M168" s="3"/>
      <c r="N168" s="3"/>
      <c r="O168" s="3"/>
    </row>
    <row r="169" spans="1:15" ht="12.75">
      <c r="A169" s="6" t="s">
        <v>9</v>
      </c>
      <c r="B169" s="7" t="s">
        <v>246</v>
      </c>
      <c r="C169" s="7" t="s">
        <v>247</v>
      </c>
      <c r="D169" s="31">
        <v>391</v>
      </c>
      <c r="E169" s="32">
        <v>0</v>
      </c>
      <c r="F169" s="32">
        <v>20</v>
      </c>
      <c r="G169" s="8">
        <v>5216</v>
      </c>
      <c r="H169" s="9">
        <v>0</v>
      </c>
      <c r="I169" s="10">
        <v>526</v>
      </c>
      <c r="J169" s="9">
        <v>5357</v>
      </c>
      <c r="K169" s="9">
        <v>3</v>
      </c>
      <c r="L169" s="10">
        <v>677</v>
      </c>
      <c r="M169" s="3"/>
      <c r="N169" s="3"/>
      <c r="O169" s="3"/>
    </row>
    <row r="170" spans="1:15" ht="12.75">
      <c r="A170" s="6" t="s">
        <v>9</v>
      </c>
      <c r="B170" s="7" t="s">
        <v>248</v>
      </c>
      <c r="C170" s="7" t="s">
        <v>249</v>
      </c>
      <c r="D170" s="31">
        <v>550</v>
      </c>
      <c r="E170" s="32">
        <v>0</v>
      </c>
      <c r="F170" s="32">
        <v>140</v>
      </c>
      <c r="G170" s="8">
        <v>12694</v>
      </c>
      <c r="H170" s="9">
        <v>0</v>
      </c>
      <c r="I170" s="10">
        <v>861</v>
      </c>
      <c r="J170" s="9">
        <v>10678</v>
      </c>
      <c r="K170" s="9">
        <v>0</v>
      </c>
      <c r="L170" s="10">
        <v>829</v>
      </c>
      <c r="M170" s="3"/>
      <c r="N170" s="3"/>
      <c r="O170" s="3"/>
    </row>
    <row r="171" spans="1:15" ht="12.75">
      <c r="A171" s="6" t="s">
        <v>9</v>
      </c>
      <c r="B171" s="7" t="s">
        <v>250</v>
      </c>
      <c r="C171" s="7" t="s">
        <v>251</v>
      </c>
      <c r="D171" s="31">
        <v>610</v>
      </c>
      <c r="E171" s="32">
        <v>0</v>
      </c>
      <c r="F171" s="32">
        <v>174</v>
      </c>
      <c r="G171" s="8">
        <v>11710</v>
      </c>
      <c r="H171" s="9">
        <v>3</v>
      </c>
      <c r="I171" s="10">
        <v>522</v>
      </c>
      <c r="J171" s="9">
        <v>11495</v>
      </c>
      <c r="K171" s="9">
        <v>0</v>
      </c>
      <c r="L171" s="10">
        <v>458</v>
      </c>
      <c r="M171" s="3"/>
      <c r="N171" s="3"/>
      <c r="O171" s="3"/>
    </row>
    <row r="172" spans="1:15" ht="12.75">
      <c r="A172" s="6" t="s">
        <v>9</v>
      </c>
      <c r="B172" s="7" t="s">
        <v>252</v>
      </c>
      <c r="C172" s="7" t="s">
        <v>253</v>
      </c>
      <c r="D172" s="31">
        <v>0</v>
      </c>
      <c r="E172" s="32">
        <v>0</v>
      </c>
      <c r="F172" s="32">
        <v>4</v>
      </c>
      <c r="G172" s="8">
        <v>440</v>
      </c>
      <c r="H172" s="9">
        <v>0</v>
      </c>
      <c r="I172" s="10">
        <v>4</v>
      </c>
      <c r="J172" s="9">
        <v>314</v>
      </c>
      <c r="K172" s="9">
        <v>0</v>
      </c>
      <c r="L172" s="10">
        <v>74</v>
      </c>
      <c r="M172" s="3"/>
      <c r="N172" s="3"/>
      <c r="O172" s="3"/>
    </row>
    <row r="173" spans="1:15" ht="12.75">
      <c r="A173" s="6" t="s">
        <v>9</v>
      </c>
      <c r="B173" s="7" t="s">
        <v>254</v>
      </c>
      <c r="C173" s="7" t="s">
        <v>255</v>
      </c>
      <c r="D173" s="31">
        <v>309</v>
      </c>
      <c r="E173" s="32">
        <v>0</v>
      </c>
      <c r="F173" s="32">
        <v>67</v>
      </c>
      <c r="G173" s="8">
        <v>3295</v>
      </c>
      <c r="H173" s="9">
        <v>0</v>
      </c>
      <c r="I173" s="10">
        <v>628</v>
      </c>
      <c r="J173" s="9">
        <v>3292</v>
      </c>
      <c r="K173" s="9">
        <v>0</v>
      </c>
      <c r="L173" s="10">
        <v>449</v>
      </c>
      <c r="M173" s="3"/>
      <c r="N173" s="3"/>
      <c r="O173" s="3"/>
    </row>
    <row r="174" spans="1:15" ht="12.75">
      <c r="A174" s="6" t="s">
        <v>9</v>
      </c>
      <c r="B174" s="7" t="s">
        <v>256</v>
      </c>
      <c r="C174" s="7" t="s">
        <v>257</v>
      </c>
      <c r="D174" s="31">
        <v>84</v>
      </c>
      <c r="E174" s="32">
        <v>0</v>
      </c>
      <c r="F174" s="32">
        <v>0</v>
      </c>
      <c r="G174" s="8">
        <v>93</v>
      </c>
      <c r="H174" s="9">
        <v>0</v>
      </c>
      <c r="I174" s="10">
        <v>113</v>
      </c>
      <c r="J174" s="9">
        <v>0</v>
      </c>
      <c r="K174" s="9">
        <v>0</v>
      </c>
      <c r="L174" s="10">
        <v>119</v>
      </c>
      <c r="M174" s="3"/>
      <c r="N174" s="3"/>
      <c r="O174" s="3"/>
    </row>
    <row r="175" spans="1:15" ht="12.75">
      <c r="A175" s="6" t="s">
        <v>9</v>
      </c>
      <c r="B175" s="7" t="s">
        <v>258</v>
      </c>
      <c r="C175" s="7" t="s">
        <v>259</v>
      </c>
      <c r="D175" s="31">
        <v>263</v>
      </c>
      <c r="E175" s="32">
        <v>16</v>
      </c>
      <c r="F175" s="32">
        <v>568</v>
      </c>
      <c r="G175" s="8">
        <v>1590</v>
      </c>
      <c r="H175" s="9">
        <v>33</v>
      </c>
      <c r="I175" s="10">
        <v>1490</v>
      </c>
      <c r="J175" s="9">
        <v>1752</v>
      </c>
      <c r="K175" s="9">
        <v>16</v>
      </c>
      <c r="L175" s="10">
        <v>1444</v>
      </c>
      <c r="M175" s="3"/>
      <c r="N175" s="3"/>
      <c r="O175" s="3"/>
    </row>
    <row r="176" spans="1:15" ht="12.75">
      <c r="A176" s="6" t="s">
        <v>9</v>
      </c>
      <c r="B176" s="7" t="s">
        <v>260</v>
      </c>
      <c r="C176" s="7" t="s">
        <v>261</v>
      </c>
      <c r="D176" s="31">
        <v>299</v>
      </c>
      <c r="E176" s="32">
        <v>0</v>
      </c>
      <c r="F176" s="32">
        <v>1487</v>
      </c>
      <c r="G176" s="8">
        <v>17772</v>
      </c>
      <c r="H176" s="9">
        <v>0</v>
      </c>
      <c r="I176" s="10">
        <v>3546</v>
      </c>
      <c r="J176" s="9">
        <v>12008</v>
      </c>
      <c r="K176" s="9">
        <v>0</v>
      </c>
      <c r="L176" s="10">
        <v>3185</v>
      </c>
      <c r="M176" s="3"/>
      <c r="N176" s="3"/>
      <c r="O176" s="3"/>
    </row>
    <row r="177" spans="1:15" ht="12.75">
      <c r="A177" s="6" t="s">
        <v>9</v>
      </c>
      <c r="B177" s="7" t="s">
        <v>262</v>
      </c>
      <c r="C177" s="7" t="s">
        <v>263</v>
      </c>
      <c r="D177" s="31">
        <v>100</v>
      </c>
      <c r="E177" s="32">
        <v>0</v>
      </c>
      <c r="F177" s="32">
        <v>427</v>
      </c>
      <c r="G177" s="8">
        <v>1974</v>
      </c>
      <c r="H177" s="9">
        <v>0</v>
      </c>
      <c r="I177" s="10">
        <v>968</v>
      </c>
      <c r="J177" s="9">
        <v>1777</v>
      </c>
      <c r="K177" s="9">
        <v>0</v>
      </c>
      <c r="L177" s="10">
        <v>822</v>
      </c>
      <c r="M177" s="3"/>
      <c r="N177" s="3"/>
      <c r="O177" s="3"/>
    </row>
    <row r="178" spans="1:15" ht="12.75">
      <c r="A178" s="6" t="s">
        <v>9</v>
      </c>
      <c r="B178" s="7" t="s">
        <v>264</v>
      </c>
      <c r="C178" s="7" t="s">
        <v>265</v>
      </c>
      <c r="D178" s="31">
        <v>470</v>
      </c>
      <c r="E178" s="32">
        <v>0</v>
      </c>
      <c r="F178" s="32">
        <v>6</v>
      </c>
      <c r="G178" s="8">
        <v>24</v>
      </c>
      <c r="H178" s="9">
        <v>0</v>
      </c>
      <c r="I178" s="10">
        <v>0</v>
      </c>
      <c r="J178" s="9">
        <v>14</v>
      </c>
      <c r="K178" s="9">
        <v>0</v>
      </c>
      <c r="L178" s="10">
        <v>0</v>
      </c>
      <c r="M178" s="3"/>
      <c r="N178" s="3"/>
      <c r="O178" s="3"/>
    </row>
    <row r="179" spans="1:15" ht="12.75">
      <c r="A179" s="6" t="s">
        <v>9</v>
      </c>
      <c r="B179" s="7" t="s">
        <v>266</v>
      </c>
      <c r="C179" s="7" t="s">
        <v>267</v>
      </c>
      <c r="D179" s="31">
        <v>0</v>
      </c>
      <c r="E179" s="32">
        <v>0</v>
      </c>
      <c r="F179" s="32">
        <v>0</v>
      </c>
      <c r="G179" s="8">
        <v>714</v>
      </c>
      <c r="H179" s="9">
        <v>0</v>
      </c>
      <c r="I179" s="10">
        <v>4</v>
      </c>
      <c r="J179" s="9">
        <v>151</v>
      </c>
      <c r="K179" s="9">
        <v>0</v>
      </c>
      <c r="L179" s="10">
        <v>4</v>
      </c>
      <c r="M179" s="3"/>
      <c r="N179" s="3"/>
      <c r="O179" s="3"/>
    </row>
    <row r="180" spans="1:15" ht="12.75">
      <c r="A180" s="6" t="s">
        <v>9</v>
      </c>
      <c r="B180" s="7" t="s">
        <v>268</v>
      </c>
      <c r="C180" s="7" t="s">
        <v>269</v>
      </c>
      <c r="D180" s="31">
        <v>155</v>
      </c>
      <c r="E180" s="32">
        <v>0</v>
      </c>
      <c r="F180" s="32">
        <v>101</v>
      </c>
      <c r="G180" s="8">
        <v>4140</v>
      </c>
      <c r="H180" s="9">
        <v>0</v>
      </c>
      <c r="I180" s="10">
        <v>350</v>
      </c>
      <c r="J180" s="9">
        <v>5399</v>
      </c>
      <c r="K180" s="9">
        <v>3</v>
      </c>
      <c r="L180" s="10">
        <v>397</v>
      </c>
      <c r="M180" s="3"/>
      <c r="N180" s="3"/>
      <c r="O180" s="3"/>
    </row>
    <row r="181" spans="1:15" ht="12.75">
      <c r="A181" s="6" t="s">
        <v>9</v>
      </c>
      <c r="B181" s="7" t="s">
        <v>270</v>
      </c>
      <c r="C181" s="7" t="s">
        <v>271</v>
      </c>
      <c r="D181" s="31">
        <v>531</v>
      </c>
      <c r="E181" s="32">
        <v>1</v>
      </c>
      <c r="F181" s="32">
        <v>102</v>
      </c>
      <c r="G181" s="8">
        <v>5978</v>
      </c>
      <c r="H181" s="9">
        <v>0</v>
      </c>
      <c r="I181" s="10">
        <v>713</v>
      </c>
      <c r="J181" s="9">
        <v>5689</v>
      </c>
      <c r="K181" s="9">
        <v>0</v>
      </c>
      <c r="L181" s="10">
        <v>749</v>
      </c>
      <c r="M181" s="3"/>
      <c r="N181" s="3"/>
      <c r="O181" s="3"/>
    </row>
    <row r="182" spans="1:15" ht="12.75">
      <c r="A182" s="6" t="s">
        <v>9</v>
      </c>
      <c r="B182" s="7" t="s">
        <v>272</v>
      </c>
      <c r="C182" s="7" t="s">
        <v>273</v>
      </c>
      <c r="D182" s="31">
        <v>459</v>
      </c>
      <c r="E182" s="32">
        <v>0</v>
      </c>
      <c r="F182" s="32">
        <v>60</v>
      </c>
      <c r="G182" s="8">
        <v>2892</v>
      </c>
      <c r="H182" s="9">
        <v>0</v>
      </c>
      <c r="I182" s="10">
        <v>438</v>
      </c>
      <c r="J182" s="9">
        <v>3681</v>
      </c>
      <c r="K182" s="9">
        <v>0</v>
      </c>
      <c r="L182" s="10">
        <v>369</v>
      </c>
      <c r="M182" s="3"/>
      <c r="N182" s="3"/>
      <c r="O182" s="3"/>
    </row>
    <row r="183" spans="1:15" ht="12.75">
      <c r="A183" s="6" t="s">
        <v>9</v>
      </c>
      <c r="B183" s="7" t="s">
        <v>274</v>
      </c>
      <c r="C183" s="7" t="s">
        <v>275</v>
      </c>
      <c r="D183" s="31">
        <v>0</v>
      </c>
      <c r="E183" s="32">
        <v>0</v>
      </c>
      <c r="F183" s="32">
        <v>0</v>
      </c>
      <c r="G183" s="8">
        <v>1</v>
      </c>
      <c r="H183" s="9">
        <v>0</v>
      </c>
      <c r="I183" s="10">
        <v>0</v>
      </c>
      <c r="J183" s="9"/>
      <c r="K183" s="9"/>
      <c r="L183" s="10"/>
      <c r="M183" s="3"/>
      <c r="N183" s="3"/>
      <c r="O183" s="3"/>
    </row>
    <row r="184" spans="1:15" ht="12.75">
      <c r="A184" s="6" t="s">
        <v>9</v>
      </c>
      <c r="B184" s="7" t="s">
        <v>276</v>
      </c>
      <c r="C184" s="7" t="s">
        <v>277</v>
      </c>
      <c r="D184" s="31">
        <v>30</v>
      </c>
      <c r="E184" s="32">
        <v>0</v>
      </c>
      <c r="F184" s="32">
        <v>186</v>
      </c>
      <c r="G184" s="8">
        <v>1346</v>
      </c>
      <c r="H184" s="9">
        <v>0</v>
      </c>
      <c r="I184" s="10">
        <v>1089</v>
      </c>
      <c r="J184" s="9">
        <v>1283</v>
      </c>
      <c r="K184" s="9">
        <v>0</v>
      </c>
      <c r="L184" s="10">
        <v>989</v>
      </c>
      <c r="M184" s="3"/>
      <c r="N184" s="3"/>
      <c r="O184" s="3"/>
    </row>
    <row r="185" spans="1:15" ht="12.75">
      <c r="A185" s="6" t="s">
        <v>9</v>
      </c>
      <c r="B185" s="7" t="s">
        <v>278</v>
      </c>
      <c r="C185" s="7" t="s">
        <v>279</v>
      </c>
      <c r="D185" s="31">
        <v>0</v>
      </c>
      <c r="E185" s="32">
        <v>0</v>
      </c>
      <c r="F185" s="32">
        <v>0</v>
      </c>
      <c r="G185" s="8">
        <v>0</v>
      </c>
      <c r="H185" s="9">
        <v>161</v>
      </c>
      <c r="I185" s="10">
        <v>0</v>
      </c>
      <c r="J185" s="9"/>
      <c r="K185" s="9"/>
      <c r="L185" s="10"/>
      <c r="M185" s="3"/>
      <c r="N185" s="3"/>
      <c r="O185" s="3"/>
    </row>
    <row r="186" spans="1:15" ht="12.75">
      <c r="A186" s="6" t="s">
        <v>9</v>
      </c>
      <c r="B186" s="7" t="s">
        <v>280</v>
      </c>
      <c r="C186" s="7" t="s">
        <v>281</v>
      </c>
      <c r="D186" s="31">
        <v>0</v>
      </c>
      <c r="E186" s="32">
        <v>1</v>
      </c>
      <c r="F186" s="32">
        <v>0</v>
      </c>
      <c r="G186" s="8">
        <v>0</v>
      </c>
      <c r="H186" s="9">
        <v>17</v>
      </c>
      <c r="I186" s="10">
        <v>4</v>
      </c>
      <c r="J186" s="9">
        <v>0</v>
      </c>
      <c r="K186" s="9">
        <v>56</v>
      </c>
      <c r="L186" s="10">
        <v>12</v>
      </c>
      <c r="M186" s="3"/>
      <c r="N186" s="3"/>
      <c r="O186" s="3"/>
    </row>
    <row r="187" spans="1:15" ht="12.75">
      <c r="A187" s="6" t="s">
        <v>9</v>
      </c>
      <c r="B187" s="7" t="s">
        <v>282</v>
      </c>
      <c r="C187" s="7" t="s">
        <v>283</v>
      </c>
      <c r="D187" s="31">
        <v>11</v>
      </c>
      <c r="E187" s="32">
        <v>8</v>
      </c>
      <c r="F187" s="32">
        <v>119</v>
      </c>
      <c r="G187" s="8">
        <v>50</v>
      </c>
      <c r="H187" s="9">
        <v>2418</v>
      </c>
      <c r="I187" s="10">
        <v>251</v>
      </c>
      <c r="J187" s="9">
        <v>263</v>
      </c>
      <c r="K187" s="9">
        <v>1481</v>
      </c>
      <c r="L187" s="10">
        <v>158</v>
      </c>
      <c r="M187" s="3"/>
      <c r="N187" s="3"/>
      <c r="O187" s="3"/>
    </row>
    <row r="188" spans="1:15" ht="12.75">
      <c r="A188" s="6" t="s">
        <v>9</v>
      </c>
      <c r="B188" s="7" t="s">
        <v>284</v>
      </c>
      <c r="C188" s="7" t="s">
        <v>285</v>
      </c>
      <c r="D188" s="31">
        <v>0</v>
      </c>
      <c r="E188" s="32">
        <v>663</v>
      </c>
      <c r="F188" s="32">
        <v>84</v>
      </c>
      <c r="G188" s="8">
        <v>5</v>
      </c>
      <c r="H188" s="9">
        <v>2863</v>
      </c>
      <c r="I188" s="10">
        <v>241</v>
      </c>
      <c r="J188" s="9">
        <v>29</v>
      </c>
      <c r="K188" s="9">
        <v>3628</v>
      </c>
      <c r="L188" s="10">
        <v>290</v>
      </c>
      <c r="M188" s="3"/>
      <c r="N188" s="3"/>
      <c r="O188" s="3"/>
    </row>
    <row r="189" spans="1:15" ht="12.75">
      <c r="A189" s="6" t="s">
        <v>9</v>
      </c>
      <c r="B189" s="7" t="s">
        <v>286</v>
      </c>
      <c r="C189" s="7" t="s">
        <v>287</v>
      </c>
      <c r="D189" s="31">
        <v>5</v>
      </c>
      <c r="E189" s="32">
        <v>54</v>
      </c>
      <c r="F189" s="32">
        <v>190</v>
      </c>
      <c r="G189" s="8">
        <v>95</v>
      </c>
      <c r="H189" s="9">
        <v>1670</v>
      </c>
      <c r="I189" s="10">
        <v>577</v>
      </c>
      <c r="J189" s="9">
        <v>63</v>
      </c>
      <c r="K189" s="9">
        <v>1998</v>
      </c>
      <c r="L189" s="10">
        <v>529</v>
      </c>
      <c r="M189" s="3"/>
      <c r="N189" s="3"/>
      <c r="O189" s="3"/>
    </row>
    <row r="190" spans="1:15" ht="12.75">
      <c r="A190" s="6" t="s">
        <v>9</v>
      </c>
      <c r="B190" s="7" t="s">
        <v>288</v>
      </c>
      <c r="C190" s="7" t="s">
        <v>289</v>
      </c>
      <c r="D190" s="31">
        <v>0</v>
      </c>
      <c r="E190" s="32">
        <v>0</v>
      </c>
      <c r="F190" s="32">
        <v>0</v>
      </c>
      <c r="G190" s="8">
        <v>243</v>
      </c>
      <c r="H190" s="9">
        <v>0</v>
      </c>
      <c r="I190" s="10">
        <v>2</v>
      </c>
      <c r="J190" s="9">
        <v>212</v>
      </c>
      <c r="K190" s="9">
        <v>0</v>
      </c>
      <c r="L190" s="10">
        <v>0</v>
      </c>
      <c r="M190" s="3"/>
      <c r="N190" s="3"/>
      <c r="O190" s="3"/>
    </row>
    <row r="191" spans="1:15" ht="12.75">
      <c r="A191" s="6" t="s">
        <v>9</v>
      </c>
      <c r="B191" s="7" t="s">
        <v>290</v>
      </c>
      <c r="C191" s="7" t="s">
        <v>291</v>
      </c>
      <c r="D191" s="31">
        <v>0</v>
      </c>
      <c r="E191" s="32">
        <v>0</v>
      </c>
      <c r="F191" s="32">
        <v>0</v>
      </c>
      <c r="G191" s="8">
        <v>566</v>
      </c>
      <c r="H191" s="9">
        <v>3</v>
      </c>
      <c r="I191" s="10">
        <v>5</v>
      </c>
      <c r="J191" s="9">
        <v>683</v>
      </c>
      <c r="K191" s="9">
        <v>0</v>
      </c>
      <c r="L191" s="10">
        <v>8</v>
      </c>
      <c r="M191" s="3"/>
      <c r="N191" s="3"/>
      <c r="O191" s="3"/>
    </row>
    <row r="192" spans="1:15" ht="12.75">
      <c r="A192" s="6" t="s">
        <v>9</v>
      </c>
      <c r="B192" s="7" t="s">
        <v>292</v>
      </c>
      <c r="C192" s="7" t="s">
        <v>293</v>
      </c>
      <c r="D192" s="31">
        <v>0</v>
      </c>
      <c r="E192" s="32">
        <v>0</v>
      </c>
      <c r="F192" s="32">
        <v>0</v>
      </c>
      <c r="G192" s="8">
        <v>291</v>
      </c>
      <c r="H192" s="9">
        <v>0</v>
      </c>
      <c r="I192" s="10">
        <v>0</v>
      </c>
      <c r="J192" s="9">
        <v>282</v>
      </c>
      <c r="K192" s="9">
        <v>0</v>
      </c>
      <c r="L192" s="10">
        <v>0</v>
      </c>
      <c r="M192" s="3"/>
      <c r="N192" s="3"/>
      <c r="O192" s="3"/>
    </row>
    <row r="193" spans="1:15" ht="12.75">
      <c r="A193" s="6" t="s">
        <v>9</v>
      </c>
      <c r="B193" s="7" t="s">
        <v>294</v>
      </c>
      <c r="C193" s="7" t="s">
        <v>33</v>
      </c>
      <c r="D193" s="31">
        <v>168</v>
      </c>
      <c r="E193" s="32">
        <v>1</v>
      </c>
      <c r="F193" s="32">
        <v>43</v>
      </c>
      <c r="G193" s="8">
        <v>1091</v>
      </c>
      <c r="H193" s="9">
        <v>0</v>
      </c>
      <c r="I193" s="10">
        <v>216</v>
      </c>
      <c r="J193" s="9">
        <v>1235</v>
      </c>
      <c r="K193" s="9">
        <v>0</v>
      </c>
      <c r="L193" s="10">
        <v>90</v>
      </c>
      <c r="M193" s="3"/>
      <c r="N193" s="3"/>
      <c r="O193" s="3"/>
    </row>
    <row r="194" spans="1:15" ht="12.75">
      <c r="A194" s="6" t="s">
        <v>9</v>
      </c>
      <c r="B194" s="7" t="s">
        <v>295</v>
      </c>
      <c r="C194" s="7" t="s">
        <v>35</v>
      </c>
      <c r="D194" s="31">
        <v>0</v>
      </c>
      <c r="E194" s="32">
        <v>0</v>
      </c>
      <c r="F194" s="32">
        <v>26</v>
      </c>
      <c r="G194" s="8">
        <v>11</v>
      </c>
      <c r="H194" s="9">
        <v>51</v>
      </c>
      <c r="I194" s="10">
        <v>2108</v>
      </c>
      <c r="J194" s="9">
        <v>16</v>
      </c>
      <c r="K194" s="9">
        <v>13</v>
      </c>
      <c r="L194" s="10">
        <v>1740</v>
      </c>
      <c r="M194" s="3"/>
      <c r="N194" s="3"/>
      <c r="O194" s="3"/>
    </row>
    <row r="195" spans="1:15" ht="12.75">
      <c r="A195" s="6" t="s">
        <v>9</v>
      </c>
      <c r="B195" s="7" t="s">
        <v>296</v>
      </c>
      <c r="C195" s="7" t="s">
        <v>37</v>
      </c>
      <c r="D195" s="31">
        <v>0</v>
      </c>
      <c r="E195" s="32">
        <v>8</v>
      </c>
      <c r="F195" s="32">
        <v>1680</v>
      </c>
      <c r="G195" s="8">
        <v>753</v>
      </c>
      <c r="H195" s="9">
        <v>12</v>
      </c>
      <c r="I195" s="10">
        <v>3593</v>
      </c>
      <c r="J195" s="9">
        <v>709</v>
      </c>
      <c r="K195" s="9">
        <v>12</v>
      </c>
      <c r="L195" s="10">
        <v>2954</v>
      </c>
      <c r="M195" s="3"/>
      <c r="N195" s="3"/>
      <c r="O195" s="3"/>
    </row>
    <row r="196" spans="1:15" ht="12.75">
      <c r="A196" s="6" t="s">
        <v>9</v>
      </c>
      <c r="B196" s="7" t="s">
        <v>297</v>
      </c>
      <c r="C196" s="7" t="s">
        <v>39</v>
      </c>
      <c r="D196" s="31">
        <v>31</v>
      </c>
      <c r="E196" s="32">
        <v>8</v>
      </c>
      <c r="F196" s="32">
        <v>1002</v>
      </c>
      <c r="G196" s="8">
        <v>109</v>
      </c>
      <c r="H196" s="9">
        <v>5</v>
      </c>
      <c r="I196" s="10">
        <v>2608</v>
      </c>
      <c r="J196" s="9">
        <v>222</v>
      </c>
      <c r="K196" s="9">
        <v>0</v>
      </c>
      <c r="L196" s="10">
        <v>2591</v>
      </c>
      <c r="M196" s="3"/>
      <c r="N196" s="3"/>
      <c r="O196" s="3"/>
    </row>
    <row r="197" spans="1:15" ht="12.75">
      <c r="A197" s="6" t="s">
        <v>9</v>
      </c>
      <c r="B197" s="7" t="s">
        <v>405</v>
      </c>
      <c r="C197" s="7" t="s">
        <v>406</v>
      </c>
      <c r="D197" s="31">
        <v>0</v>
      </c>
      <c r="E197" s="32">
        <v>0</v>
      </c>
      <c r="F197" s="32">
        <v>0</v>
      </c>
      <c r="G197" s="8">
        <v>12</v>
      </c>
      <c r="H197" s="9">
        <v>0</v>
      </c>
      <c r="I197" s="10">
        <v>80</v>
      </c>
      <c r="J197" s="9"/>
      <c r="K197" s="9"/>
      <c r="L197" s="10"/>
      <c r="M197" s="3"/>
      <c r="N197" s="3"/>
      <c r="O197" s="3"/>
    </row>
    <row r="198" spans="1:15" ht="12.75">
      <c r="A198" s="6" t="s">
        <v>40</v>
      </c>
      <c r="B198" s="7" t="s">
        <v>300</v>
      </c>
      <c r="C198" s="7" t="s">
        <v>301</v>
      </c>
      <c r="D198" s="31">
        <v>0</v>
      </c>
      <c r="E198" s="32">
        <v>0</v>
      </c>
      <c r="F198" s="32">
        <v>4</v>
      </c>
      <c r="G198" s="8"/>
      <c r="H198" s="9"/>
      <c r="I198" s="10"/>
      <c r="J198" s="9"/>
      <c r="K198" s="9"/>
      <c r="L198" s="10"/>
      <c r="M198" s="3"/>
      <c r="N198" s="3"/>
      <c r="O198" s="3"/>
    </row>
    <row r="199" spans="1:15" ht="12.75">
      <c r="A199" s="6" t="s">
        <v>40</v>
      </c>
      <c r="B199" s="7" t="s">
        <v>302</v>
      </c>
      <c r="C199" s="7" t="s">
        <v>303</v>
      </c>
      <c r="D199" s="31">
        <v>0</v>
      </c>
      <c r="E199" s="32">
        <v>0</v>
      </c>
      <c r="F199" s="32">
        <v>12</v>
      </c>
      <c r="G199" s="8">
        <v>65</v>
      </c>
      <c r="H199" s="9">
        <v>0</v>
      </c>
      <c r="I199" s="10">
        <v>12</v>
      </c>
      <c r="J199" s="9">
        <v>84</v>
      </c>
      <c r="K199" s="9">
        <v>0</v>
      </c>
      <c r="L199" s="10">
        <v>12</v>
      </c>
      <c r="M199" s="3"/>
      <c r="N199" s="3"/>
      <c r="O199" s="3"/>
    </row>
    <row r="200" spans="1:15" ht="12.75">
      <c r="A200" s="6" t="s">
        <v>40</v>
      </c>
      <c r="B200" s="7" t="s">
        <v>407</v>
      </c>
      <c r="C200" s="7" t="s">
        <v>408</v>
      </c>
      <c r="D200" s="31">
        <v>0</v>
      </c>
      <c r="E200" s="32">
        <v>0</v>
      </c>
      <c r="F200" s="32">
        <v>0</v>
      </c>
      <c r="G200" s="8">
        <v>0</v>
      </c>
      <c r="H200" s="9">
        <v>0</v>
      </c>
      <c r="I200" s="10">
        <v>20</v>
      </c>
      <c r="J200" s="9">
        <v>0</v>
      </c>
      <c r="K200" s="9">
        <v>0</v>
      </c>
      <c r="L200" s="10">
        <v>20</v>
      </c>
      <c r="M200" s="3"/>
      <c r="N200" s="3"/>
      <c r="O200" s="3"/>
    </row>
    <row r="201" spans="1:15" ht="12.75">
      <c r="A201" s="6" t="s">
        <v>40</v>
      </c>
      <c r="B201" s="7" t="s">
        <v>306</v>
      </c>
      <c r="C201" s="7" t="s">
        <v>307</v>
      </c>
      <c r="D201" s="31">
        <v>0</v>
      </c>
      <c r="E201" s="32">
        <v>0</v>
      </c>
      <c r="F201" s="32">
        <v>40</v>
      </c>
      <c r="G201" s="8">
        <v>0</v>
      </c>
      <c r="H201" s="9">
        <v>0</v>
      </c>
      <c r="I201" s="10">
        <v>44</v>
      </c>
      <c r="J201" s="9">
        <v>0</v>
      </c>
      <c r="K201" s="9">
        <v>0</v>
      </c>
      <c r="L201" s="10">
        <v>108</v>
      </c>
      <c r="M201" s="3"/>
      <c r="N201" s="3"/>
      <c r="O201" s="3"/>
    </row>
    <row r="202" spans="1:15" ht="12.75">
      <c r="A202" s="6" t="s">
        <v>40</v>
      </c>
      <c r="B202" s="7" t="s">
        <v>409</v>
      </c>
      <c r="C202" s="7" t="s">
        <v>399</v>
      </c>
      <c r="D202" s="31">
        <v>0</v>
      </c>
      <c r="E202" s="32">
        <v>0</v>
      </c>
      <c r="F202" s="32">
        <v>0</v>
      </c>
      <c r="G202" s="8">
        <v>0</v>
      </c>
      <c r="H202" s="9">
        <v>0</v>
      </c>
      <c r="I202" s="10">
        <v>1</v>
      </c>
      <c r="J202" s="9"/>
      <c r="K202" s="9"/>
      <c r="L202" s="10"/>
      <c r="M202" s="3"/>
      <c r="N202" s="3"/>
      <c r="O202" s="3"/>
    </row>
    <row r="203" spans="1:15" ht="12.75">
      <c r="A203" s="6" t="s">
        <v>40</v>
      </c>
      <c r="B203" s="7" t="s">
        <v>410</v>
      </c>
      <c r="C203" s="7" t="s">
        <v>411</v>
      </c>
      <c r="D203" s="31">
        <v>0</v>
      </c>
      <c r="E203" s="32">
        <v>0</v>
      </c>
      <c r="F203" s="32">
        <v>0</v>
      </c>
      <c r="G203" s="8"/>
      <c r="H203" s="9"/>
      <c r="I203" s="10"/>
      <c r="J203" s="9">
        <v>0</v>
      </c>
      <c r="K203" s="9">
        <v>1</v>
      </c>
      <c r="L203" s="10">
        <v>6</v>
      </c>
      <c r="M203" s="3"/>
      <c r="N203" s="3"/>
      <c r="O203" s="3"/>
    </row>
    <row r="204" spans="1:15" ht="12.75">
      <c r="A204" s="6" t="s">
        <v>40</v>
      </c>
      <c r="B204" s="7" t="s">
        <v>412</v>
      </c>
      <c r="C204" s="7" t="s">
        <v>413</v>
      </c>
      <c r="D204" s="31">
        <v>0</v>
      </c>
      <c r="E204" s="32">
        <v>0</v>
      </c>
      <c r="F204" s="32">
        <v>0</v>
      </c>
      <c r="G204" s="8"/>
      <c r="H204" s="9"/>
      <c r="I204" s="10"/>
      <c r="J204" s="9">
        <v>4</v>
      </c>
      <c r="K204" s="9">
        <v>0</v>
      </c>
      <c r="L204" s="10">
        <v>20</v>
      </c>
      <c r="M204" s="3"/>
      <c r="N204" s="3"/>
      <c r="O204" s="3"/>
    </row>
    <row r="205" spans="1:15" ht="12.75">
      <c r="A205" s="6" t="s">
        <v>40</v>
      </c>
      <c r="B205" s="7" t="s">
        <v>308</v>
      </c>
      <c r="C205" s="7" t="s">
        <v>309</v>
      </c>
      <c r="D205" s="31">
        <v>0</v>
      </c>
      <c r="E205" s="32">
        <v>0</v>
      </c>
      <c r="F205" s="32">
        <v>0</v>
      </c>
      <c r="G205" s="8"/>
      <c r="H205" s="9"/>
      <c r="I205" s="10"/>
      <c r="J205" s="9">
        <v>12</v>
      </c>
      <c r="K205" s="9">
        <v>0</v>
      </c>
      <c r="L205" s="10">
        <v>89</v>
      </c>
      <c r="M205" s="3"/>
      <c r="N205" s="3"/>
      <c r="O205" s="3"/>
    </row>
    <row r="206" spans="1:15" ht="12.75">
      <c r="A206" s="6" t="s">
        <v>40</v>
      </c>
      <c r="B206" s="7" t="s">
        <v>310</v>
      </c>
      <c r="C206" s="7" t="s">
        <v>311</v>
      </c>
      <c r="D206" s="31">
        <v>0</v>
      </c>
      <c r="E206" s="32">
        <v>0</v>
      </c>
      <c r="F206" s="32">
        <v>0</v>
      </c>
      <c r="G206" s="8"/>
      <c r="H206" s="9"/>
      <c r="I206" s="10"/>
      <c r="J206" s="9">
        <v>0</v>
      </c>
      <c r="K206" s="9">
        <v>1</v>
      </c>
      <c r="L206" s="10">
        <v>6</v>
      </c>
      <c r="M206" s="3"/>
      <c r="N206" s="3"/>
      <c r="O206" s="3"/>
    </row>
    <row r="207" spans="1:15" ht="12.75">
      <c r="A207" s="6" t="s">
        <v>40</v>
      </c>
      <c r="B207" s="7" t="s">
        <v>312</v>
      </c>
      <c r="C207" s="7" t="s">
        <v>313</v>
      </c>
      <c r="D207" s="31">
        <v>5</v>
      </c>
      <c r="E207" s="32">
        <v>0</v>
      </c>
      <c r="F207" s="32">
        <v>0</v>
      </c>
      <c r="G207" s="8">
        <v>63</v>
      </c>
      <c r="H207" s="9">
        <v>0</v>
      </c>
      <c r="I207" s="10">
        <v>0</v>
      </c>
      <c r="J207" s="9">
        <v>90</v>
      </c>
      <c r="K207" s="9">
        <v>0</v>
      </c>
      <c r="L207" s="10">
        <v>0</v>
      </c>
      <c r="M207" s="3"/>
      <c r="N207" s="3"/>
      <c r="O207" s="3"/>
    </row>
    <row r="208" spans="1:15" ht="12.75">
      <c r="A208" s="6" t="s">
        <v>40</v>
      </c>
      <c r="B208" s="7" t="s">
        <v>414</v>
      </c>
      <c r="C208" s="7" t="s">
        <v>415</v>
      </c>
      <c r="D208" s="31">
        <v>0</v>
      </c>
      <c r="E208" s="32">
        <v>0</v>
      </c>
      <c r="F208" s="32">
        <v>0</v>
      </c>
      <c r="G208" s="8">
        <v>63</v>
      </c>
      <c r="H208" s="9">
        <v>0</v>
      </c>
      <c r="I208" s="10">
        <v>0</v>
      </c>
      <c r="J208" s="9"/>
      <c r="K208" s="9"/>
      <c r="L208" s="10"/>
      <c r="M208" s="3"/>
      <c r="N208" s="3"/>
      <c r="O208" s="3"/>
    </row>
    <row r="209" spans="1:15" ht="12.75">
      <c r="A209" s="6" t="s">
        <v>40</v>
      </c>
      <c r="B209" s="7" t="s">
        <v>314</v>
      </c>
      <c r="C209" s="7" t="s">
        <v>315</v>
      </c>
      <c r="D209" s="31">
        <v>2</v>
      </c>
      <c r="E209" s="32">
        <v>0</v>
      </c>
      <c r="F209" s="32">
        <v>52</v>
      </c>
      <c r="G209" s="8">
        <v>9</v>
      </c>
      <c r="H209" s="9">
        <v>0</v>
      </c>
      <c r="I209" s="10">
        <v>34</v>
      </c>
      <c r="J209" s="9"/>
      <c r="K209" s="9"/>
      <c r="L209" s="10"/>
      <c r="M209" s="3"/>
      <c r="N209" s="3"/>
      <c r="O209" s="3"/>
    </row>
    <row r="210" spans="1:15" ht="12.75">
      <c r="A210" s="6" t="s">
        <v>40</v>
      </c>
      <c r="B210" s="7" t="s">
        <v>316</v>
      </c>
      <c r="C210" s="7" t="s">
        <v>317</v>
      </c>
      <c r="D210" s="31">
        <v>127</v>
      </c>
      <c r="E210" s="32">
        <v>0</v>
      </c>
      <c r="F210" s="32">
        <v>48</v>
      </c>
      <c r="G210" s="8">
        <v>37</v>
      </c>
      <c r="H210" s="9">
        <v>0</v>
      </c>
      <c r="I210" s="10">
        <v>12</v>
      </c>
      <c r="J210" s="9">
        <v>16</v>
      </c>
      <c r="K210" s="9">
        <v>0</v>
      </c>
      <c r="L210" s="10">
        <v>16</v>
      </c>
      <c r="M210" s="3"/>
      <c r="N210" s="3"/>
      <c r="O210" s="3"/>
    </row>
    <row r="211" spans="1:15" ht="12.75">
      <c r="A211" s="6" t="s">
        <v>40</v>
      </c>
      <c r="B211" s="7" t="s">
        <v>318</v>
      </c>
      <c r="C211" s="7" t="s">
        <v>319</v>
      </c>
      <c r="D211" s="31">
        <v>0</v>
      </c>
      <c r="E211" s="32">
        <v>0</v>
      </c>
      <c r="F211" s="32">
        <v>0</v>
      </c>
      <c r="G211" s="8">
        <v>26</v>
      </c>
      <c r="H211" s="9">
        <v>0</v>
      </c>
      <c r="I211" s="10">
        <v>10</v>
      </c>
      <c r="J211" s="9"/>
      <c r="K211" s="9"/>
      <c r="L211" s="10"/>
      <c r="M211" s="3"/>
      <c r="N211" s="3"/>
      <c r="O211" s="3"/>
    </row>
    <row r="212" spans="1:15" ht="12.75">
      <c r="A212" s="6" t="s">
        <v>40</v>
      </c>
      <c r="B212" s="7" t="s">
        <v>385</v>
      </c>
      <c r="C212" s="7" t="s">
        <v>386</v>
      </c>
      <c r="D212" s="31">
        <v>0</v>
      </c>
      <c r="E212" s="32">
        <v>0</v>
      </c>
      <c r="F212" s="32">
        <v>0</v>
      </c>
      <c r="G212" s="8">
        <v>78</v>
      </c>
      <c r="H212" s="9">
        <v>0</v>
      </c>
      <c r="I212" s="10">
        <v>0</v>
      </c>
      <c r="J212" s="9"/>
      <c r="K212" s="9"/>
      <c r="L212" s="10"/>
      <c r="M212" s="3"/>
      <c r="N212" s="3"/>
      <c r="O212" s="3"/>
    </row>
    <row r="213" spans="1:15" ht="12.75">
      <c r="A213" s="6" t="s">
        <v>40</v>
      </c>
      <c r="B213" s="7" t="s">
        <v>320</v>
      </c>
      <c r="C213" s="7" t="s">
        <v>321</v>
      </c>
      <c r="D213" s="31">
        <v>0</v>
      </c>
      <c r="E213" s="32">
        <v>0</v>
      </c>
      <c r="F213" s="32">
        <v>0</v>
      </c>
      <c r="G213" s="8">
        <v>0</v>
      </c>
      <c r="H213" s="9">
        <v>0</v>
      </c>
      <c r="I213" s="10">
        <v>11</v>
      </c>
      <c r="J213" s="9">
        <v>57</v>
      </c>
      <c r="K213" s="9">
        <v>0</v>
      </c>
      <c r="L213" s="10">
        <v>21</v>
      </c>
      <c r="M213" s="3"/>
      <c r="N213" s="3"/>
      <c r="O213" s="3"/>
    </row>
    <row r="214" spans="1:15" ht="12.75">
      <c r="A214" s="6" t="s">
        <v>40</v>
      </c>
      <c r="B214" s="7" t="s">
        <v>416</v>
      </c>
      <c r="C214" s="7" t="s">
        <v>417</v>
      </c>
      <c r="D214" s="31">
        <v>0</v>
      </c>
      <c r="E214" s="32">
        <v>0</v>
      </c>
      <c r="F214" s="32">
        <v>0</v>
      </c>
      <c r="G214" s="8"/>
      <c r="H214" s="9"/>
      <c r="I214" s="10"/>
      <c r="J214" s="9">
        <v>15</v>
      </c>
      <c r="K214" s="9">
        <v>0</v>
      </c>
      <c r="L214" s="10">
        <v>0</v>
      </c>
      <c r="M214" s="3"/>
      <c r="N214" s="3"/>
      <c r="O214" s="3"/>
    </row>
    <row r="215" spans="1:15" ht="12.75">
      <c r="A215" s="6" t="s">
        <v>40</v>
      </c>
      <c r="B215" s="7" t="s">
        <v>322</v>
      </c>
      <c r="C215" s="7" t="s">
        <v>323</v>
      </c>
      <c r="D215" s="31">
        <v>0</v>
      </c>
      <c r="E215" s="32">
        <v>0</v>
      </c>
      <c r="F215" s="32">
        <v>57</v>
      </c>
      <c r="G215" s="8">
        <v>0</v>
      </c>
      <c r="H215" s="9">
        <v>5</v>
      </c>
      <c r="I215" s="10">
        <v>48</v>
      </c>
      <c r="J215" s="9">
        <v>0</v>
      </c>
      <c r="K215" s="9">
        <v>0</v>
      </c>
      <c r="L215" s="10">
        <v>83</v>
      </c>
      <c r="M215" s="3"/>
      <c r="N215" s="3"/>
      <c r="O215" s="3"/>
    </row>
    <row r="216" spans="1:15" ht="12.75">
      <c r="A216" s="6" t="s">
        <v>40</v>
      </c>
      <c r="B216" s="7" t="s">
        <v>324</v>
      </c>
      <c r="C216" s="7" t="s">
        <v>325</v>
      </c>
      <c r="D216" s="31">
        <v>0</v>
      </c>
      <c r="E216" s="32">
        <v>9</v>
      </c>
      <c r="F216" s="32">
        <v>0</v>
      </c>
      <c r="G216" s="8">
        <v>0</v>
      </c>
      <c r="H216" s="9">
        <v>128</v>
      </c>
      <c r="I216" s="10">
        <v>1</v>
      </c>
      <c r="J216" s="9">
        <v>0</v>
      </c>
      <c r="K216" s="9">
        <v>175</v>
      </c>
      <c r="L216" s="10">
        <v>6</v>
      </c>
      <c r="M216" s="3"/>
      <c r="N216" s="3"/>
      <c r="O216" s="3"/>
    </row>
    <row r="217" spans="1:15" ht="12.75">
      <c r="A217" s="6" t="s">
        <v>40</v>
      </c>
      <c r="B217" s="7" t="s">
        <v>326</v>
      </c>
      <c r="C217" s="7" t="s">
        <v>327</v>
      </c>
      <c r="D217" s="31">
        <v>5</v>
      </c>
      <c r="E217" s="32">
        <v>8</v>
      </c>
      <c r="F217" s="32">
        <v>26</v>
      </c>
      <c r="G217" s="8">
        <v>4</v>
      </c>
      <c r="H217" s="9">
        <v>154</v>
      </c>
      <c r="I217" s="10">
        <v>42</v>
      </c>
      <c r="J217" s="9">
        <v>5</v>
      </c>
      <c r="K217" s="9">
        <v>59</v>
      </c>
      <c r="L217" s="10">
        <v>49</v>
      </c>
      <c r="M217" s="3"/>
      <c r="N217" s="3"/>
      <c r="O217" s="3"/>
    </row>
    <row r="218" spans="1:15" ht="12.75">
      <c r="A218" s="6" t="s">
        <v>40</v>
      </c>
      <c r="B218" s="7" t="s">
        <v>328</v>
      </c>
      <c r="C218" s="7" t="s">
        <v>329</v>
      </c>
      <c r="D218" s="31">
        <v>0</v>
      </c>
      <c r="E218" s="32">
        <v>0</v>
      </c>
      <c r="F218" s="32">
        <v>0</v>
      </c>
      <c r="G218" s="8">
        <v>0</v>
      </c>
      <c r="H218" s="9">
        <v>169</v>
      </c>
      <c r="I218" s="10">
        <v>10</v>
      </c>
      <c r="J218" s="9">
        <v>0</v>
      </c>
      <c r="K218" s="9">
        <v>137</v>
      </c>
      <c r="L218" s="10">
        <v>19</v>
      </c>
      <c r="M218" s="3"/>
      <c r="N218" s="3"/>
      <c r="O218" s="3"/>
    </row>
    <row r="219" spans="1:15" ht="12.75">
      <c r="A219" s="6" t="s">
        <v>40</v>
      </c>
      <c r="B219" s="7" t="s">
        <v>330</v>
      </c>
      <c r="C219" s="7" t="s">
        <v>331</v>
      </c>
      <c r="D219" s="31">
        <v>0</v>
      </c>
      <c r="E219" s="32">
        <v>55</v>
      </c>
      <c r="F219" s="32">
        <v>9</v>
      </c>
      <c r="G219" s="8">
        <v>0</v>
      </c>
      <c r="H219" s="9">
        <v>9</v>
      </c>
      <c r="I219" s="10">
        <v>3</v>
      </c>
      <c r="J219" s="9">
        <v>0</v>
      </c>
      <c r="K219" s="9">
        <v>251</v>
      </c>
      <c r="L219" s="10">
        <v>19</v>
      </c>
      <c r="M219" s="3"/>
      <c r="N219" s="3"/>
      <c r="O219" s="3"/>
    </row>
    <row r="220" spans="1:15" ht="12.75">
      <c r="A220" s="6" t="s">
        <v>40</v>
      </c>
      <c r="B220" s="7" t="s">
        <v>332</v>
      </c>
      <c r="C220" s="7" t="s">
        <v>333</v>
      </c>
      <c r="D220" s="31">
        <v>12</v>
      </c>
      <c r="E220" s="32">
        <v>25</v>
      </c>
      <c r="F220" s="32">
        <v>210</v>
      </c>
      <c r="G220" s="8">
        <v>101</v>
      </c>
      <c r="H220" s="9">
        <v>2078</v>
      </c>
      <c r="I220" s="10">
        <v>428</v>
      </c>
      <c r="J220" s="9">
        <v>299</v>
      </c>
      <c r="K220" s="9">
        <v>1961</v>
      </c>
      <c r="L220" s="10">
        <v>393</v>
      </c>
      <c r="M220" s="3"/>
      <c r="N220" s="3"/>
      <c r="O220" s="3"/>
    </row>
    <row r="221" spans="1:15" ht="12.75">
      <c r="A221" s="6" t="s">
        <v>40</v>
      </c>
      <c r="B221" s="7" t="s">
        <v>334</v>
      </c>
      <c r="C221" s="7" t="s">
        <v>335</v>
      </c>
      <c r="D221" s="31">
        <v>0</v>
      </c>
      <c r="E221" s="32">
        <v>0</v>
      </c>
      <c r="F221" s="32">
        <v>0</v>
      </c>
      <c r="G221" s="8">
        <v>0</v>
      </c>
      <c r="H221" s="9">
        <v>41</v>
      </c>
      <c r="I221" s="10">
        <v>2</v>
      </c>
      <c r="J221" s="9">
        <v>0</v>
      </c>
      <c r="K221" s="9">
        <v>25</v>
      </c>
      <c r="L221" s="10">
        <v>0</v>
      </c>
      <c r="M221" s="3"/>
      <c r="N221" s="3"/>
      <c r="O221" s="3"/>
    </row>
    <row r="222" spans="1:15" ht="12.75">
      <c r="A222" s="6" t="s">
        <v>40</v>
      </c>
      <c r="B222" s="7" t="s">
        <v>336</v>
      </c>
      <c r="C222" s="7" t="s">
        <v>337</v>
      </c>
      <c r="D222" s="31">
        <v>1</v>
      </c>
      <c r="E222" s="32">
        <v>0</v>
      </c>
      <c r="F222" s="32">
        <v>32</v>
      </c>
      <c r="G222" s="8">
        <v>0</v>
      </c>
      <c r="H222" s="9">
        <v>114</v>
      </c>
      <c r="I222" s="10">
        <v>31</v>
      </c>
      <c r="J222" s="9">
        <v>11</v>
      </c>
      <c r="K222" s="9">
        <v>117</v>
      </c>
      <c r="L222" s="10">
        <v>106</v>
      </c>
      <c r="M222" s="3"/>
      <c r="N222" s="3"/>
      <c r="O222" s="3"/>
    </row>
    <row r="223" spans="1:15" ht="12.75">
      <c r="A223" s="6" t="s">
        <v>40</v>
      </c>
      <c r="B223" s="7" t="s">
        <v>338</v>
      </c>
      <c r="C223" s="7" t="s">
        <v>339</v>
      </c>
      <c r="D223" s="31">
        <v>0</v>
      </c>
      <c r="E223" s="32">
        <v>0</v>
      </c>
      <c r="F223" s="32">
        <v>0</v>
      </c>
      <c r="G223" s="8">
        <v>0</v>
      </c>
      <c r="H223" s="9">
        <v>755</v>
      </c>
      <c r="I223" s="10">
        <v>25</v>
      </c>
      <c r="J223" s="9">
        <v>0</v>
      </c>
      <c r="K223" s="9">
        <v>595</v>
      </c>
      <c r="L223" s="10">
        <v>6</v>
      </c>
      <c r="M223" s="3"/>
      <c r="N223" s="3"/>
      <c r="O223" s="3"/>
    </row>
    <row r="224" spans="1:15" ht="12.75">
      <c r="A224" s="6" t="s">
        <v>40</v>
      </c>
      <c r="B224" s="7" t="s">
        <v>340</v>
      </c>
      <c r="C224" s="7" t="s">
        <v>341</v>
      </c>
      <c r="D224" s="31">
        <v>0</v>
      </c>
      <c r="E224" s="32">
        <v>0</v>
      </c>
      <c r="F224" s="32">
        <v>16</v>
      </c>
      <c r="G224" s="8">
        <v>8</v>
      </c>
      <c r="H224" s="9">
        <v>190</v>
      </c>
      <c r="I224" s="10">
        <v>29</v>
      </c>
      <c r="J224" s="9">
        <v>2</v>
      </c>
      <c r="K224" s="9">
        <v>0</v>
      </c>
      <c r="L224" s="10">
        <v>18</v>
      </c>
      <c r="M224" s="3"/>
      <c r="N224" s="3"/>
      <c r="O224" s="3"/>
    </row>
    <row r="225" spans="1:15" ht="12.75">
      <c r="A225" s="6" t="s">
        <v>40</v>
      </c>
      <c r="B225" s="7" t="s">
        <v>342</v>
      </c>
      <c r="C225" s="7" t="s">
        <v>343</v>
      </c>
      <c r="D225" s="31">
        <v>0</v>
      </c>
      <c r="E225" s="32">
        <v>0</v>
      </c>
      <c r="F225" s="32">
        <v>0</v>
      </c>
      <c r="G225" s="8">
        <v>0</v>
      </c>
      <c r="H225" s="9">
        <v>246</v>
      </c>
      <c r="I225" s="10">
        <v>7</v>
      </c>
      <c r="J225" s="9">
        <v>0</v>
      </c>
      <c r="K225" s="9">
        <v>313</v>
      </c>
      <c r="L225" s="10">
        <v>3</v>
      </c>
      <c r="M225"/>
      <c r="N225"/>
      <c r="O225"/>
    </row>
    <row r="226" spans="1:15" ht="12.75">
      <c r="A226" s="6" t="s">
        <v>40</v>
      </c>
      <c r="B226" s="7" t="s">
        <v>344</v>
      </c>
      <c r="C226" s="7" t="s">
        <v>345</v>
      </c>
      <c r="D226" s="31">
        <v>0</v>
      </c>
      <c r="E226" s="32">
        <v>432</v>
      </c>
      <c r="F226" s="32">
        <v>54</v>
      </c>
      <c r="G226" s="8">
        <v>0</v>
      </c>
      <c r="H226" s="9">
        <v>13</v>
      </c>
      <c r="I226" s="10">
        <v>4</v>
      </c>
      <c r="J226" s="9">
        <v>18</v>
      </c>
      <c r="K226" s="9">
        <v>153</v>
      </c>
      <c r="L226" s="10">
        <v>35</v>
      </c>
      <c r="M226"/>
      <c r="N226"/>
      <c r="O226"/>
    </row>
    <row r="227" spans="1:15" ht="12.75">
      <c r="A227" s="6" t="s">
        <v>40</v>
      </c>
      <c r="B227" s="7" t="s">
        <v>346</v>
      </c>
      <c r="C227" s="7" t="s">
        <v>54</v>
      </c>
      <c r="D227" s="31">
        <v>0</v>
      </c>
      <c r="E227" s="32">
        <v>0</v>
      </c>
      <c r="F227" s="32">
        <v>6</v>
      </c>
      <c r="G227" s="8">
        <v>0</v>
      </c>
      <c r="H227" s="9">
        <v>0</v>
      </c>
      <c r="I227" s="10">
        <v>14</v>
      </c>
      <c r="J227" s="9">
        <v>0</v>
      </c>
      <c r="K227" s="9">
        <v>0</v>
      </c>
      <c r="L227" s="10">
        <v>14</v>
      </c>
      <c r="M227"/>
      <c r="N227"/>
      <c r="O227"/>
    </row>
    <row r="228" spans="1:15" ht="12.75">
      <c r="A228" s="6" t="s">
        <v>40</v>
      </c>
      <c r="B228" s="7" t="s">
        <v>347</v>
      </c>
      <c r="C228" s="7" t="s">
        <v>56</v>
      </c>
      <c r="D228" s="31">
        <v>0</v>
      </c>
      <c r="E228" s="32">
        <v>0</v>
      </c>
      <c r="F228" s="32">
        <v>17</v>
      </c>
      <c r="G228" s="8"/>
      <c r="H228" s="9"/>
      <c r="I228" s="10"/>
      <c r="J228" s="9"/>
      <c r="K228" s="9"/>
      <c r="L228" s="10"/>
      <c r="M228"/>
      <c r="N228"/>
      <c r="O228"/>
    </row>
    <row r="229" spans="1:15" ht="12.75">
      <c r="A229" s="6" t="s">
        <v>40</v>
      </c>
      <c r="B229" s="7" t="s">
        <v>348</v>
      </c>
      <c r="C229" s="7" t="s">
        <v>389</v>
      </c>
      <c r="D229" s="31">
        <v>0</v>
      </c>
      <c r="E229" s="32">
        <v>0</v>
      </c>
      <c r="F229" s="32">
        <v>0</v>
      </c>
      <c r="G229" s="8"/>
      <c r="H229" s="9"/>
      <c r="I229" s="10"/>
      <c r="J229" s="9">
        <v>0</v>
      </c>
      <c r="K229" s="9">
        <v>0</v>
      </c>
      <c r="L229" s="10">
        <v>19</v>
      </c>
      <c r="M229"/>
      <c r="N229"/>
      <c r="O229"/>
    </row>
    <row r="230" spans="1:15" ht="12.75">
      <c r="A230" s="6" t="s">
        <v>40</v>
      </c>
      <c r="B230" s="7" t="s">
        <v>349</v>
      </c>
      <c r="C230" s="7" t="s">
        <v>390</v>
      </c>
      <c r="D230" s="31">
        <v>0</v>
      </c>
      <c r="E230" s="32">
        <v>0</v>
      </c>
      <c r="F230" s="32">
        <v>120</v>
      </c>
      <c r="G230" s="8">
        <v>0</v>
      </c>
      <c r="H230" s="9">
        <v>0</v>
      </c>
      <c r="I230" s="10">
        <v>68</v>
      </c>
      <c r="J230" s="9"/>
      <c r="K230" s="9"/>
      <c r="L230" s="10"/>
      <c r="M230"/>
      <c r="N230"/>
      <c r="O230"/>
    </row>
    <row r="231" spans="1:15" ht="12.75">
      <c r="A231" s="6" t="s">
        <v>40</v>
      </c>
      <c r="B231" s="7" t="s">
        <v>351</v>
      </c>
      <c r="C231" s="7" t="s">
        <v>392</v>
      </c>
      <c r="D231" s="31">
        <v>0</v>
      </c>
      <c r="E231" s="32">
        <v>0</v>
      </c>
      <c r="F231" s="32">
        <v>0</v>
      </c>
      <c r="G231" s="8">
        <v>67</v>
      </c>
      <c r="H231" s="9">
        <v>0</v>
      </c>
      <c r="I231" s="10">
        <v>0</v>
      </c>
      <c r="J231" s="9">
        <v>83</v>
      </c>
      <c r="K231" s="9">
        <v>0</v>
      </c>
      <c r="L231" s="10">
        <v>2</v>
      </c>
      <c r="M231"/>
      <c r="N231"/>
      <c r="O231"/>
    </row>
    <row r="232" spans="1:15" ht="12.75">
      <c r="A232" s="6" t="s">
        <v>40</v>
      </c>
      <c r="B232" s="7" t="s">
        <v>356</v>
      </c>
      <c r="C232" s="7" t="s">
        <v>357</v>
      </c>
      <c r="D232" s="31">
        <v>0</v>
      </c>
      <c r="E232" s="32">
        <v>0</v>
      </c>
      <c r="F232" s="32">
        <v>0</v>
      </c>
      <c r="G232" s="8">
        <v>1604</v>
      </c>
      <c r="H232" s="9">
        <v>0</v>
      </c>
      <c r="I232" s="10">
        <v>0</v>
      </c>
      <c r="J232" s="9">
        <v>1756</v>
      </c>
      <c r="K232" s="9">
        <v>0</v>
      </c>
      <c r="L232" s="10">
        <v>0</v>
      </c>
      <c r="M232"/>
      <c r="N232"/>
      <c r="O232"/>
    </row>
    <row r="233" spans="1:15" ht="12.75">
      <c r="A233" s="6" t="s">
        <v>40</v>
      </c>
      <c r="B233" s="7" t="s">
        <v>358</v>
      </c>
      <c r="C233" s="7" t="s">
        <v>359</v>
      </c>
      <c r="D233" s="31">
        <v>0</v>
      </c>
      <c r="E233" s="32">
        <v>0</v>
      </c>
      <c r="F233" s="32">
        <v>0</v>
      </c>
      <c r="G233" s="8"/>
      <c r="H233" s="9"/>
      <c r="I233" s="10"/>
      <c r="J233" s="9">
        <v>0</v>
      </c>
      <c r="K233" s="9">
        <v>0</v>
      </c>
      <c r="L233" s="10">
        <v>4</v>
      </c>
      <c r="M233"/>
      <c r="N233"/>
      <c r="O233"/>
    </row>
    <row r="234" spans="1:15" ht="12.75">
      <c r="A234" s="6" t="s">
        <v>40</v>
      </c>
      <c r="B234" s="7" t="s">
        <v>360</v>
      </c>
      <c r="C234" s="7" t="s">
        <v>361</v>
      </c>
      <c r="D234" s="31">
        <v>0</v>
      </c>
      <c r="E234" s="32">
        <v>0</v>
      </c>
      <c r="F234" s="32">
        <v>0</v>
      </c>
      <c r="G234" s="8">
        <v>176</v>
      </c>
      <c r="H234" s="9">
        <v>0</v>
      </c>
      <c r="I234" s="10">
        <v>4</v>
      </c>
      <c r="J234" s="9">
        <v>240</v>
      </c>
      <c r="K234" s="9">
        <v>0</v>
      </c>
      <c r="L234" s="10">
        <v>6</v>
      </c>
      <c r="M234"/>
      <c r="N234"/>
      <c r="O234"/>
    </row>
    <row r="235" spans="1:15" ht="12.75">
      <c r="A235" s="6" t="s">
        <v>40</v>
      </c>
      <c r="B235" s="7" t="s">
        <v>362</v>
      </c>
      <c r="C235" s="7" t="s">
        <v>363</v>
      </c>
      <c r="D235" s="31">
        <v>0</v>
      </c>
      <c r="E235" s="32">
        <v>0</v>
      </c>
      <c r="F235" s="32">
        <v>0</v>
      </c>
      <c r="G235" s="8">
        <v>0</v>
      </c>
      <c r="H235" s="9">
        <v>0</v>
      </c>
      <c r="I235" s="10">
        <v>12</v>
      </c>
      <c r="J235" s="9">
        <v>0</v>
      </c>
      <c r="K235" s="9">
        <v>0</v>
      </c>
      <c r="L235" s="10">
        <v>15</v>
      </c>
      <c r="M235"/>
      <c r="N235"/>
      <c r="O235"/>
    </row>
    <row r="236" spans="1:15" ht="12.75">
      <c r="A236" s="124" t="s">
        <v>366</v>
      </c>
      <c r="B236" s="125"/>
      <c r="C236" s="125"/>
      <c r="D236" s="44">
        <v>27873</v>
      </c>
      <c r="E236" s="45">
        <v>1728</v>
      </c>
      <c r="F236" s="45">
        <v>23843</v>
      </c>
      <c r="G236" s="44">
        <v>420692</v>
      </c>
      <c r="H236" s="45">
        <v>20321</v>
      </c>
      <c r="I236" s="46">
        <v>101363</v>
      </c>
      <c r="J236" s="45">
        <v>395496</v>
      </c>
      <c r="K236" s="45">
        <v>19850</v>
      </c>
      <c r="L236" s="46">
        <v>93826</v>
      </c>
      <c r="M236"/>
      <c r="N236"/>
      <c r="O236"/>
    </row>
    <row r="237" spans="1:15" ht="12.75">
      <c r="A237"/>
      <c r="B237"/>
      <c r="C237"/>
      <c r="D237" s="47"/>
      <c r="E237" s="47"/>
      <c r="F237" s="47"/>
      <c r="G237" s="47"/>
      <c r="H237" s="47"/>
      <c r="I237" s="47"/>
      <c r="J237" s="47"/>
      <c r="K237" s="47"/>
      <c r="L237" s="47"/>
      <c r="M237"/>
      <c r="N237"/>
      <c r="O237"/>
    </row>
    <row r="238" spans="1:15" ht="12.75">
      <c r="A238"/>
      <c r="B238"/>
      <c r="C238"/>
      <c r="D238"/>
      <c r="E238"/>
      <c r="F238"/>
      <c r="G238"/>
      <c r="H238"/>
      <c r="I238"/>
      <c r="J238"/>
      <c r="K238"/>
      <c r="L238"/>
      <c r="M238"/>
      <c r="N238"/>
      <c r="O238"/>
    </row>
    <row r="239" spans="1:15" ht="12.75">
      <c r="A239"/>
      <c r="B239"/>
      <c r="C239"/>
      <c r="D239"/>
      <c r="E239"/>
      <c r="F239"/>
      <c r="G239"/>
      <c r="H239"/>
      <c r="I239"/>
      <c r="J239"/>
      <c r="K239"/>
      <c r="L239"/>
      <c r="M239"/>
      <c r="N239"/>
      <c r="O239"/>
    </row>
    <row r="240" spans="1:15" ht="12.75">
      <c r="A240"/>
      <c r="B240"/>
      <c r="C240"/>
      <c r="D240"/>
      <c r="E240"/>
      <c r="F240"/>
      <c r="G240"/>
      <c r="H240"/>
      <c r="I240"/>
      <c r="J240"/>
      <c r="K240"/>
      <c r="L240"/>
      <c r="M240"/>
      <c r="N240"/>
      <c r="O240"/>
    </row>
    <row r="241" spans="1:15" ht="12.75">
      <c r="A241" s="3"/>
      <c r="B241" s="3"/>
      <c r="C241" s="3"/>
      <c r="D241" s="3"/>
      <c r="E241" s="3"/>
      <c r="F241" s="3"/>
      <c r="G241" s="3"/>
      <c r="H241" s="3"/>
      <c r="I241" s="3"/>
      <c r="J241" s="3"/>
      <c r="K241" s="3"/>
      <c r="L241" s="3"/>
      <c r="M241" s="3"/>
      <c r="N241" s="3"/>
      <c r="O241" s="3"/>
    </row>
    <row r="242" spans="1:15" ht="12.75">
      <c r="A242" s="13" t="s">
        <v>466</v>
      </c>
      <c r="B242" s="13"/>
      <c r="C242" s="13"/>
      <c r="D242"/>
      <c r="E242"/>
      <c r="F242"/>
      <c r="G242"/>
      <c r="H242"/>
      <c r="I242"/>
      <c r="J242"/>
      <c r="K242"/>
      <c r="L242"/>
      <c r="M242"/>
      <c r="N242"/>
      <c r="O242"/>
    </row>
    <row r="243" spans="1:15" ht="25.5" customHeight="1">
      <c r="A243" s="117" t="s">
        <v>426</v>
      </c>
      <c r="B243" s="118"/>
      <c r="C243" s="119"/>
      <c r="D243" s="112" t="str">
        <f>D47</f>
        <v>Summer 1999</v>
      </c>
      <c r="E243" s="112"/>
      <c r="F243" s="112"/>
      <c r="G243" s="112" t="str">
        <f>G47</f>
        <v>Fall 1999</v>
      </c>
      <c r="H243" s="112"/>
      <c r="I243" s="112"/>
      <c r="J243" s="112" t="str">
        <f>J47</f>
        <v>Spring 1999</v>
      </c>
      <c r="K243" s="112"/>
      <c r="L243" s="112"/>
      <c r="M243" s="136" t="s">
        <v>491</v>
      </c>
      <c r="N243" s="68"/>
      <c r="O243" s="68"/>
    </row>
    <row r="244" spans="1:15" ht="12.75">
      <c r="A244" s="107"/>
      <c r="B244" s="108"/>
      <c r="C244" s="120"/>
      <c r="D244" s="115"/>
      <c r="E244" s="115"/>
      <c r="F244" s="115"/>
      <c r="G244" s="115"/>
      <c r="H244" s="115"/>
      <c r="I244" s="115"/>
      <c r="J244" s="115"/>
      <c r="K244" s="115"/>
      <c r="L244" s="115"/>
      <c r="M244" s="137"/>
      <c r="N244" s="70"/>
      <c r="O244" s="70"/>
    </row>
    <row r="245" spans="1:15" ht="12.75">
      <c r="A245" s="124"/>
      <c r="B245" s="125"/>
      <c r="C245" s="126"/>
      <c r="D245" s="36" t="s">
        <v>6</v>
      </c>
      <c r="E245" s="36" t="s">
        <v>7</v>
      </c>
      <c r="F245" s="36" t="s">
        <v>8</v>
      </c>
      <c r="G245" s="37" t="s">
        <v>6</v>
      </c>
      <c r="H245" s="36" t="s">
        <v>7</v>
      </c>
      <c r="I245" s="38" t="s">
        <v>8</v>
      </c>
      <c r="J245" s="36" t="s">
        <v>6</v>
      </c>
      <c r="K245" s="36" t="s">
        <v>7</v>
      </c>
      <c r="L245" s="36" t="s">
        <v>8</v>
      </c>
      <c r="M245" s="37" t="s">
        <v>6</v>
      </c>
      <c r="N245" s="36" t="s">
        <v>7</v>
      </c>
      <c r="O245" s="38" t="s">
        <v>8</v>
      </c>
    </row>
    <row r="246" spans="1:15" ht="12.75">
      <c r="A246" s="6" t="s">
        <v>9</v>
      </c>
      <c r="B246" s="7" t="s">
        <v>70</v>
      </c>
      <c r="C246" s="24" t="s">
        <v>71</v>
      </c>
      <c r="D246" s="9"/>
      <c r="E246" s="9"/>
      <c r="F246" s="9"/>
      <c r="G246" s="8"/>
      <c r="H246" s="9"/>
      <c r="I246" s="10"/>
      <c r="J246" s="9"/>
      <c r="K246" s="9"/>
      <c r="L246" s="9"/>
      <c r="M246" s="8">
        <v>24</v>
      </c>
      <c r="N246" s="9">
        <v>0</v>
      </c>
      <c r="O246" s="10">
        <v>0</v>
      </c>
    </row>
    <row r="247" spans="1:15" ht="12.75">
      <c r="A247" s="6" t="s">
        <v>9</v>
      </c>
      <c r="B247" s="7" t="s">
        <v>72</v>
      </c>
      <c r="C247" s="24" t="s">
        <v>73</v>
      </c>
      <c r="D247" s="9"/>
      <c r="E247" s="9"/>
      <c r="F247" s="9"/>
      <c r="G247" s="8">
        <v>0</v>
      </c>
      <c r="H247" s="9">
        <v>0</v>
      </c>
      <c r="I247" s="10">
        <v>3</v>
      </c>
      <c r="J247" s="9"/>
      <c r="K247" s="9"/>
      <c r="L247" s="9"/>
      <c r="M247" s="8"/>
      <c r="N247" s="9"/>
      <c r="O247" s="10"/>
    </row>
    <row r="248" spans="1:15" ht="12.75">
      <c r="A248" s="6" t="s">
        <v>9</v>
      </c>
      <c r="B248" s="7" t="s">
        <v>75</v>
      </c>
      <c r="C248" s="24" t="s">
        <v>76</v>
      </c>
      <c r="D248" s="9">
        <v>0</v>
      </c>
      <c r="E248" s="9">
        <v>0</v>
      </c>
      <c r="F248" s="9">
        <v>22</v>
      </c>
      <c r="G248" s="8">
        <v>4</v>
      </c>
      <c r="H248" s="9">
        <v>0</v>
      </c>
      <c r="I248" s="10">
        <v>152</v>
      </c>
      <c r="J248" s="9">
        <v>19</v>
      </c>
      <c r="K248" s="9">
        <v>0</v>
      </c>
      <c r="L248" s="9">
        <v>240</v>
      </c>
      <c r="M248" s="8"/>
      <c r="N248" s="9"/>
      <c r="O248" s="10"/>
    </row>
    <row r="249" spans="1:15" ht="12.75">
      <c r="A249" s="6" t="s">
        <v>9</v>
      </c>
      <c r="B249" s="7" t="s">
        <v>77</v>
      </c>
      <c r="C249" s="24" t="s">
        <v>78</v>
      </c>
      <c r="D249" s="9"/>
      <c r="E249" s="9"/>
      <c r="F249" s="9"/>
      <c r="G249" s="8">
        <v>38</v>
      </c>
      <c r="H249" s="9">
        <v>0</v>
      </c>
      <c r="I249" s="10">
        <v>32</v>
      </c>
      <c r="J249" s="9">
        <v>0</v>
      </c>
      <c r="K249" s="9">
        <v>0</v>
      </c>
      <c r="L249" s="9">
        <v>40</v>
      </c>
      <c r="M249" s="8"/>
      <c r="N249" s="9"/>
      <c r="O249" s="10"/>
    </row>
    <row r="250" spans="1:15" ht="12.75">
      <c r="A250" s="6" t="s">
        <v>9</v>
      </c>
      <c r="B250" s="7" t="s">
        <v>79</v>
      </c>
      <c r="C250" s="24" t="s">
        <v>80</v>
      </c>
      <c r="D250" s="9">
        <v>0</v>
      </c>
      <c r="E250" s="9">
        <v>0</v>
      </c>
      <c r="F250" s="9">
        <v>110</v>
      </c>
      <c r="G250" s="8">
        <v>0</v>
      </c>
      <c r="H250" s="9">
        <v>0</v>
      </c>
      <c r="I250" s="10">
        <v>88</v>
      </c>
      <c r="J250" s="9">
        <v>0</v>
      </c>
      <c r="K250" s="9">
        <v>0</v>
      </c>
      <c r="L250" s="9">
        <v>34</v>
      </c>
      <c r="M250" s="8">
        <v>39</v>
      </c>
      <c r="N250" s="9">
        <v>0</v>
      </c>
      <c r="O250" s="10">
        <v>0</v>
      </c>
    </row>
    <row r="251" spans="1:15" ht="12.75">
      <c r="A251" s="6" t="s">
        <v>9</v>
      </c>
      <c r="B251" s="7" t="s">
        <v>81</v>
      </c>
      <c r="C251" s="24" t="s">
        <v>82</v>
      </c>
      <c r="D251" s="9">
        <v>0</v>
      </c>
      <c r="E251" s="9">
        <v>0</v>
      </c>
      <c r="F251" s="9">
        <v>65</v>
      </c>
      <c r="G251" s="8">
        <v>0</v>
      </c>
      <c r="H251" s="9">
        <v>0</v>
      </c>
      <c r="I251" s="10">
        <v>164</v>
      </c>
      <c r="J251" s="9">
        <v>0</v>
      </c>
      <c r="K251" s="9">
        <v>0</v>
      </c>
      <c r="L251" s="9">
        <v>179</v>
      </c>
      <c r="M251" s="8"/>
      <c r="N251" s="9"/>
      <c r="O251" s="10"/>
    </row>
    <row r="252" spans="1:15" ht="12.75">
      <c r="A252" s="6" t="s">
        <v>9</v>
      </c>
      <c r="B252" s="7" t="s">
        <v>83</v>
      </c>
      <c r="C252" s="24" t="s">
        <v>84</v>
      </c>
      <c r="D252" s="9">
        <v>0</v>
      </c>
      <c r="E252" s="9">
        <v>0</v>
      </c>
      <c r="F252" s="9">
        <v>8</v>
      </c>
      <c r="G252" s="8">
        <v>19</v>
      </c>
      <c r="H252" s="9">
        <v>0</v>
      </c>
      <c r="I252" s="10">
        <v>184</v>
      </c>
      <c r="J252" s="9">
        <v>7</v>
      </c>
      <c r="K252" s="9">
        <v>0</v>
      </c>
      <c r="L252" s="9">
        <v>93</v>
      </c>
      <c r="M252" s="8"/>
      <c r="N252" s="9"/>
      <c r="O252" s="10"/>
    </row>
    <row r="253" spans="1:15" ht="12.75">
      <c r="A253" s="6" t="s">
        <v>9</v>
      </c>
      <c r="B253" s="7" t="s">
        <v>85</v>
      </c>
      <c r="C253" s="24" t="s">
        <v>86</v>
      </c>
      <c r="D253" s="9"/>
      <c r="E253" s="9"/>
      <c r="F253" s="9"/>
      <c r="G253" s="8">
        <v>0</v>
      </c>
      <c r="H253" s="9">
        <v>0</v>
      </c>
      <c r="I253" s="10">
        <v>3</v>
      </c>
      <c r="J253" s="9"/>
      <c r="K253" s="9"/>
      <c r="L253" s="9"/>
      <c r="M253" s="8"/>
      <c r="N253" s="9"/>
      <c r="O253" s="10"/>
    </row>
    <row r="254" spans="1:15" ht="12.75">
      <c r="A254" s="6" t="s">
        <v>9</v>
      </c>
      <c r="B254" s="7" t="s">
        <v>89</v>
      </c>
      <c r="C254" s="24" t="s">
        <v>90</v>
      </c>
      <c r="D254" s="9"/>
      <c r="E254" s="9"/>
      <c r="F254" s="9"/>
      <c r="G254" s="8"/>
      <c r="H254" s="9"/>
      <c r="I254" s="10"/>
      <c r="J254" s="9"/>
      <c r="K254" s="9"/>
      <c r="L254" s="9"/>
      <c r="M254" s="8">
        <v>12</v>
      </c>
      <c r="N254" s="9">
        <v>0</v>
      </c>
      <c r="O254" s="10">
        <v>0</v>
      </c>
    </row>
    <row r="255" spans="1:15" ht="12.75">
      <c r="A255" s="6" t="s">
        <v>9</v>
      </c>
      <c r="B255" s="7" t="s">
        <v>96</v>
      </c>
      <c r="C255" s="24" t="s">
        <v>97</v>
      </c>
      <c r="D255" s="9">
        <v>84</v>
      </c>
      <c r="E255" s="9">
        <v>0</v>
      </c>
      <c r="F255" s="9">
        <v>0</v>
      </c>
      <c r="G255" s="8"/>
      <c r="H255" s="9"/>
      <c r="I255" s="10"/>
      <c r="J255" s="9">
        <v>0</v>
      </c>
      <c r="K255" s="9">
        <v>0</v>
      </c>
      <c r="L255" s="9">
        <v>3</v>
      </c>
      <c r="M255" s="8">
        <v>342</v>
      </c>
      <c r="N255" s="9">
        <v>0</v>
      </c>
      <c r="O255" s="10">
        <v>0</v>
      </c>
    </row>
    <row r="256" spans="1:15" ht="12.75">
      <c r="A256" s="6" t="s">
        <v>9</v>
      </c>
      <c r="B256" s="7" t="s">
        <v>98</v>
      </c>
      <c r="C256" s="24" t="s">
        <v>99</v>
      </c>
      <c r="D256" s="9"/>
      <c r="E256" s="9"/>
      <c r="F256" s="9"/>
      <c r="G256" s="8">
        <v>0</v>
      </c>
      <c r="H256" s="9">
        <v>0</v>
      </c>
      <c r="I256" s="10">
        <v>4</v>
      </c>
      <c r="J256" s="9">
        <v>0</v>
      </c>
      <c r="K256" s="9">
        <v>0</v>
      </c>
      <c r="L256" s="9">
        <v>4</v>
      </c>
      <c r="M256" s="8"/>
      <c r="N256" s="9"/>
      <c r="O256" s="10"/>
    </row>
    <row r="257" spans="1:15" ht="12.75">
      <c r="A257" s="6" t="s">
        <v>9</v>
      </c>
      <c r="B257" s="7" t="s">
        <v>100</v>
      </c>
      <c r="C257" s="24" t="s">
        <v>101</v>
      </c>
      <c r="D257" s="9"/>
      <c r="E257" s="9"/>
      <c r="F257" s="9"/>
      <c r="G257" s="8"/>
      <c r="H257" s="9"/>
      <c r="I257" s="10"/>
      <c r="J257" s="9"/>
      <c r="K257" s="9"/>
      <c r="L257" s="9"/>
      <c r="M257" s="8">
        <v>252</v>
      </c>
      <c r="N257" s="9">
        <v>0</v>
      </c>
      <c r="O257" s="10">
        <v>0</v>
      </c>
    </row>
    <row r="258" spans="1:15" ht="12.75">
      <c r="A258" s="6" t="s">
        <v>9</v>
      </c>
      <c r="B258" s="7" t="s">
        <v>104</v>
      </c>
      <c r="C258" s="24" t="s">
        <v>105</v>
      </c>
      <c r="D258" s="9">
        <v>0</v>
      </c>
      <c r="E258" s="9">
        <v>0</v>
      </c>
      <c r="F258" s="9">
        <v>232</v>
      </c>
      <c r="G258" s="8">
        <v>0</v>
      </c>
      <c r="H258" s="9">
        <v>0</v>
      </c>
      <c r="I258" s="10">
        <v>332</v>
      </c>
      <c r="J258" s="9">
        <v>0</v>
      </c>
      <c r="K258" s="9">
        <v>0</v>
      </c>
      <c r="L258" s="9">
        <v>144</v>
      </c>
      <c r="M258" s="8"/>
      <c r="N258" s="9"/>
      <c r="O258" s="10"/>
    </row>
    <row r="259" spans="1:15" ht="12.75">
      <c r="A259" s="6" t="s">
        <v>9</v>
      </c>
      <c r="B259" s="7" t="s">
        <v>106</v>
      </c>
      <c r="C259" s="24" t="s">
        <v>107</v>
      </c>
      <c r="D259" s="9">
        <v>0</v>
      </c>
      <c r="E259" s="9">
        <v>0</v>
      </c>
      <c r="F259" s="9">
        <v>140</v>
      </c>
      <c r="G259" s="8">
        <v>0</v>
      </c>
      <c r="H259" s="9">
        <v>0</v>
      </c>
      <c r="I259" s="10">
        <v>26</v>
      </c>
      <c r="J259" s="9">
        <v>0</v>
      </c>
      <c r="K259" s="9">
        <v>0</v>
      </c>
      <c r="L259" s="9">
        <v>116</v>
      </c>
      <c r="M259" s="8">
        <v>57</v>
      </c>
      <c r="N259" s="9">
        <v>0</v>
      </c>
      <c r="O259" s="10">
        <v>0</v>
      </c>
    </row>
    <row r="260" spans="1:15" ht="12.75">
      <c r="A260" s="6" t="s">
        <v>9</v>
      </c>
      <c r="B260" s="7" t="s">
        <v>108</v>
      </c>
      <c r="C260" s="24" t="s">
        <v>109</v>
      </c>
      <c r="D260" s="9">
        <v>0</v>
      </c>
      <c r="E260" s="9">
        <v>0</v>
      </c>
      <c r="F260" s="9">
        <v>584</v>
      </c>
      <c r="G260" s="8">
        <v>0</v>
      </c>
      <c r="H260" s="9">
        <v>0</v>
      </c>
      <c r="I260" s="10">
        <v>356</v>
      </c>
      <c r="J260" s="9">
        <v>0</v>
      </c>
      <c r="K260" s="9">
        <v>0</v>
      </c>
      <c r="L260" s="9">
        <v>682</v>
      </c>
      <c r="M260" s="8"/>
      <c r="N260" s="9"/>
      <c r="O260" s="10"/>
    </row>
    <row r="261" spans="1:15" ht="12.75">
      <c r="A261" s="6" t="s">
        <v>9</v>
      </c>
      <c r="B261" s="7" t="s">
        <v>110</v>
      </c>
      <c r="C261" s="24" t="s">
        <v>111</v>
      </c>
      <c r="D261" s="9">
        <v>0</v>
      </c>
      <c r="E261" s="9">
        <v>0</v>
      </c>
      <c r="F261" s="9">
        <v>72</v>
      </c>
      <c r="G261" s="8">
        <v>0</v>
      </c>
      <c r="H261" s="9">
        <v>0</v>
      </c>
      <c r="I261" s="10">
        <v>76</v>
      </c>
      <c r="J261" s="9">
        <v>2</v>
      </c>
      <c r="K261" s="9">
        <v>0</v>
      </c>
      <c r="L261" s="9">
        <v>176</v>
      </c>
      <c r="M261" s="8"/>
      <c r="N261" s="9"/>
      <c r="O261" s="10"/>
    </row>
    <row r="262" spans="1:15" ht="12.75">
      <c r="A262" s="6" t="s">
        <v>9</v>
      </c>
      <c r="B262" s="7" t="s">
        <v>112</v>
      </c>
      <c r="C262" s="24" t="s">
        <v>113</v>
      </c>
      <c r="D262" s="9">
        <v>0</v>
      </c>
      <c r="E262" s="9">
        <v>0</v>
      </c>
      <c r="F262" s="9">
        <v>36</v>
      </c>
      <c r="G262" s="8">
        <v>0</v>
      </c>
      <c r="H262" s="9">
        <v>0</v>
      </c>
      <c r="I262" s="10">
        <v>88</v>
      </c>
      <c r="J262" s="9">
        <v>0</v>
      </c>
      <c r="K262" s="9">
        <v>0</v>
      </c>
      <c r="L262" s="9">
        <v>111</v>
      </c>
      <c r="M262" s="8"/>
      <c r="N262" s="9"/>
      <c r="O262" s="10"/>
    </row>
    <row r="263" spans="1:15" ht="12.75">
      <c r="A263" s="6" t="s">
        <v>9</v>
      </c>
      <c r="B263" s="7" t="s">
        <v>114</v>
      </c>
      <c r="C263" s="24" t="s">
        <v>115</v>
      </c>
      <c r="D263" s="9">
        <v>0</v>
      </c>
      <c r="E263" s="9">
        <v>0</v>
      </c>
      <c r="F263" s="9">
        <v>132</v>
      </c>
      <c r="G263" s="8">
        <v>0</v>
      </c>
      <c r="H263" s="9">
        <v>0</v>
      </c>
      <c r="I263" s="10">
        <v>684</v>
      </c>
      <c r="J263" s="9">
        <v>0</v>
      </c>
      <c r="K263" s="9">
        <v>0</v>
      </c>
      <c r="L263" s="9">
        <v>920</v>
      </c>
      <c r="M263" s="8"/>
      <c r="N263" s="9"/>
      <c r="O263" s="10"/>
    </row>
    <row r="264" spans="1:15" ht="12.75">
      <c r="A264" s="6" t="s">
        <v>9</v>
      </c>
      <c r="B264" s="7" t="s">
        <v>124</v>
      </c>
      <c r="C264" s="24" t="s">
        <v>125</v>
      </c>
      <c r="D264" s="9">
        <v>0</v>
      </c>
      <c r="E264" s="9">
        <v>0</v>
      </c>
      <c r="F264" s="9">
        <v>495</v>
      </c>
      <c r="G264" s="8">
        <v>0</v>
      </c>
      <c r="H264" s="9">
        <v>0</v>
      </c>
      <c r="I264" s="10">
        <v>562</v>
      </c>
      <c r="J264" s="9">
        <v>0</v>
      </c>
      <c r="K264" s="9">
        <v>0</v>
      </c>
      <c r="L264" s="9">
        <v>411</v>
      </c>
      <c r="M264" s="8"/>
      <c r="N264" s="9"/>
      <c r="O264" s="10"/>
    </row>
    <row r="265" spans="1:15" ht="12.75">
      <c r="A265" s="6" t="s">
        <v>9</v>
      </c>
      <c r="B265" s="7" t="s">
        <v>130</v>
      </c>
      <c r="C265" s="24" t="s">
        <v>131</v>
      </c>
      <c r="D265" s="9">
        <v>3</v>
      </c>
      <c r="E265" s="9">
        <v>0</v>
      </c>
      <c r="F265" s="9">
        <v>3</v>
      </c>
      <c r="G265" s="8">
        <v>0</v>
      </c>
      <c r="H265" s="9">
        <v>0</v>
      </c>
      <c r="I265" s="10">
        <v>19</v>
      </c>
      <c r="J265" s="9">
        <v>0</v>
      </c>
      <c r="K265" s="9">
        <v>0</v>
      </c>
      <c r="L265" s="9">
        <v>47</v>
      </c>
      <c r="M265" s="8">
        <v>6</v>
      </c>
      <c r="N265" s="9">
        <v>0</v>
      </c>
      <c r="O265" s="10">
        <v>0</v>
      </c>
    </row>
    <row r="266" spans="1:15" ht="12.75">
      <c r="A266" s="6" t="s">
        <v>9</v>
      </c>
      <c r="B266" s="7" t="s">
        <v>132</v>
      </c>
      <c r="C266" s="24" t="s">
        <v>133</v>
      </c>
      <c r="D266" s="9">
        <v>0</v>
      </c>
      <c r="E266" s="9">
        <v>0</v>
      </c>
      <c r="F266" s="9">
        <v>4</v>
      </c>
      <c r="G266" s="8">
        <v>0</v>
      </c>
      <c r="H266" s="9">
        <v>0</v>
      </c>
      <c r="I266" s="10">
        <v>151</v>
      </c>
      <c r="J266" s="9"/>
      <c r="K266" s="9"/>
      <c r="L266" s="9"/>
      <c r="M266" s="8">
        <v>12</v>
      </c>
      <c r="N266" s="9">
        <v>0</v>
      </c>
      <c r="O266" s="10">
        <v>0</v>
      </c>
    </row>
    <row r="267" spans="1:15" ht="12.75">
      <c r="A267" s="6" t="s">
        <v>9</v>
      </c>
      <c r="B267" s="7" t="s">
        <v>136</v>
      </c>
      <c r="C267" s="24" t="s">
        <v>137</v>
      </c>
      <c r="D267" s="9"/>
      <c r="E267" s="9"/>
      <c r="F267" s="9"/>
      <c r="G267" s="8">
        <v>0</v>
      </c>
      <c r="H267" s="9">
        <v>0</v>
      </c>
      <c r="I267" s="10">
        <v>66</v>
      </c>
      <c r="J267" s="9"/>
      <c r="K267" s="9"/>
      <c r="L267" s="9"/>
      <c r="M267" s="8"/>
      <c r="N267" s="9"/>
      <c r="O267" s="10"/>
    </row>
    <row r="268" spans="1:15" ht="12.75">
      <c r="A268" s="6" t="s">
        <v>9</v>
      </c>
      <c r="B268" s="7" t="s">
        <v>138</v>
      </c>
      <c r="C268" s="24" t="s">
        <v>139</v>
      </c>
      <c r="D268" s="9">
        <v>0</v>
      </c>
      <c r="E268" s="9">
        <v>0</v>
      </c>
      <c r="F268" s="9">
        <v>12</v>
      </c>
      <c r="G268" s="8">
        <v>0</v>
      </c>
      <c r="H268" s="9">
        <v>0</v>
      </c>
      <c r="I268" s="10">
        <v>6</v>
      </c>
      <c r="J268" s="9"/>
      <c r="K268" s="9"/>
      <c r="L268" s="9"/>
      <c r="M268" s="8"/>
      <c r="N268" s="9"/>
      <c r="O268" s="10"/>
    </row>
    <row r="269" spans="1:15" ht="12.75">
      <c r="A269" s="6" t="s">
        <v>9</v>
      </c>
      <c r="B269" s="7" t="s">
        <v>144</v>
      </c>
      <c r="C269" s="24" t="s">
        <v>145</v>
      </c>
      <c r="D269" s="9"/>
      <c r="E269" s="9"/>
      <c r="F269" s="9"/>
      <c r="G269" s="8">
        <v>0</v>
      </c>
      <c r="H269" s="9">
        <v>0</v>
      </c>
      <c r="I269" s="10">
        <v>12</v>
      </c>
      <c r="J269" s="9"/>
      <c r="K269" s="9"/>
      <c r="L269" s="9"/>
      <c r="M269" s="8"/>
      <c r="N269" s="9"/>
      <c r="O269" s="10"/>
    </row>
    <row r="270" spans="1:15" ht="12.75">
      <c r="A270" s="6" t="s">
        <v>9</v>
      </c>
      <c r="B270" s="7" t="s">
        <v>150</v>
      </c>
      <c r="C270" s="24" t="s">
        <v>151</v>
      </c>
      <c r="D270" s="9">
        <v>0</v>
      </c>
      <c r="E270" s="9">
        <v>0</v>
      </c>
      <c r="F270" s="9">
        <v>132</v>
      </c>
      <c r="G270" s="8">
        <v>0</v>
      </c>
      <c r="H270" s="9">
        <v>0</v>
      </c>
      <c r="I270" s="10">
        <v>64</v>
      </c>
      <c r="J270" s="9">
        <v>0</v>
      </c>
      <c r="K270" s="9">
        <v>0</v>
      </c>
      <c r="L270" s="9">
        <v>124</v>
      </c>
      <c r="M270" s="8">
        <v>20</v>
      </c>
      <c r="N270" s="9">
        <v>0</v>
      </c>
      <c r="O270" s="10">
        <v>0</v>
      </c>
    </row>
    <row r="271" spans="1:15" ht="12.75">
      <c r="A271" s="6" t="s">
        <v>9</v>
      </c>
      <c r="B271" s="7" t="s">
        <v>152</v>
      </c>
      <c r="C271" s="24" t="s">
        <v>153</v>
      </c>
      <c r="D271" s="9"/>
      <c r="E271" s="9"/>
      <c r="F271" s="9"/>
      <c r="G271" s="8">
        <v>3</v>
      </c>
      <c r="H271" s="9">
        <v>0</v>
      </c>
      <c r="I271" s="10">
        <v>0</v>
      </c>
      <c r="J271" s="9">
        <v>0</v>
      </c>
      <c r="K271" s="9">
        <v>0</v>
      </c>
      <c r="L271" s="9">
        <v>1</v>
      </c>
      <c r="M271" s="8"/>
      <c r="N271" s="9"/>
      <c r="O271" s="10"/>
    </row>
    <row r="272" spans="1:15" ht="12.75">
      <c r="A272" s="6" t="s">
        <v>9</v>
      </c>
      <c r="B272" s="7" t="s">
        <v>169</v>
      </c>
      <c r="C272" s="24" t="s">
        <v>170</v>
      </c>
      <c r="D272" s="9"/>
      <c r="E272" s="9"/>
      <c r="F272" s="9"/>
      <c r="G272" s="8"/>
      <c r="H272" s="9"/>
      <c r="I272" s="10"/>
      <c r="J272" s="9"/>
      <c r="K272" s="9"/>
      <c r="L272" s="9"/>
      <c r="M272" s="8">
        <v>114</v>
      </c>
      <c r="N272" s="9">
        <v>0</v>
      </c>
      <c r="O272" s="10">
        <v>0</v>
      </c>
    </row>
    <row r="273" spans="1:15" ht="12.75">
      <c r="A273" s="6" t="s">
        <v>9</v>
      </c>
      <c r="B273" s="7" t="s">
        <v>184</v>
      </c>
      <c r="C273" s="24" t="s">
        <v>185</v>
      </c>
      <c r="D273" s="9"/>
      <c r="E273" s="9"/>
      <c r="F273" s="9"/>
      <c r="G273" s="8"/>
      <c r="H273" s="9"/>
      <c r="I273" s="10"/>
      <c r="J273" s="9"/>
      <c r="K273" s="9"/>
      <c r="L273" s="9"/>
      <c r="M273" s="8">
        <v>331</v>
      </c>
      <c r="N273" s="9">
        <v>0</v>
      </c>
      <c r="O273" s="10">
        <v>0</v>
      </c>
    </row>
    <row r="274" spans="1:15" ht="12.75">
      <c r="A274" s="6" t="s">
        <v>9</v>
      </c>
      <c r="B274" s="7" t="s">
        <v>186</v>
      </c>
      <c r="C274" s="24" t="s">
        <v>187</v>
      </c>
      <c r="D274" s="9">
        <v>0</v>
      </c>
      <c r="E274" s="9">
        <v>0</v>
      </c>
      <c r="F274" s="9">
        <v>22</v>
      </c>
      <c r="G274" s="8"/>
      <c r="H274" s="9"/>
      <c r="I274" s="10"/>
      <c r="J274" s="9"/>
      <c r="K274" s="9"/>
      <c r="L274" s="9"/>
      <c r="M274" s="8">
        <v>12</v>
      </c>
      <c r="N274" s="9">
        <v>0</v>
      </c>
      <c r="O274" s="10">
        <v>0</v>
      </c>
    </row>
    <row r="275" spans="1:15" ht="12.75">
      <c r="A275" s="6" t="s">
        <v>9</v>
      </c>
      <c r="B275" s="7" t="s">
        <v>194</v>
      </c>
      <c r="C275" s="24" t="s">
        <v>195</v>
      </c>
      <c r="D275" s="9"/>
      <c r="E275" s="9"/>
      <c r="F275" s="9"/>
      <c r="G275" s="8">
        <v>4</v>
      </c>
      <c r="H275" s="9">
        <v>0</v>
      </c>
      <c r="I275" s="10">
        <v>53</v>
      </c>
      <c r="J275" s="9">
        <v>0</v>
      </c>
      <c r="K275" s="9">
        <v>0</v>
      </c>
      <c r="L275" s="9">
        <v>3</v>
      </c>
      <c r="M275" s="8"/>
      <c r="N275" s="9"/>
      <c r="O275" s="10"/>
    </row>
    <row r="276" spans="1:15" ht="12.75">
      <c r="A276" s="6" t="s">
        <v>9</v>
      </c>
      <c r="B276" s="7" t="s">
        <v>198</v>
      </c>
      <c r="C276" s="24" t="s">
        <v>199</v>
      </c>
      <c r="D276" s="9"/>
      <c r="E276" s="9"/>
      <c r="F276" s="9"/>
      <c r="G276" s="8"/>
      <c r="H276" s="9"/>
      <c r="I276" s="10"/>
      <c r="J276" s="9"/>
      <c r="K276" s="9"/>
      <c r="L276" s="9"/>
      <c r="M276" s="8">
        <v>88</v>
      </c>
      <c r="N276" s="9">
        <v>0</v>
      </c>
      <c r="O276" s="10">
        <v>0</v>
      </c>
    </row>
    <row r="277" spans="1:15" ht="12.75">
      <c r="A277" s="6" t="s">
        <v>9</v>
      </c>
      <c r="B277" s="7" t="s">
        <v>200</v>
      </c>
      <c r="C277" s="24" t="s">
        <v>201</v>
      </c>
      <c r="D277" s="9"/>
      <c r="E277" s="9"/>
      <c r="F277" s="9"/>
      <c r="G277" s="8"/>
      <c r="H277" s="9"/>
      <c r="I277" s="10"/>
      <c r="J277" s="9"/>
      <c r="K277" s="9"/>
      <c r="L277" s="9"/>
      <c r="M277" s="8">
        <v>9</v>
      </c>
      <c r="N277" s="9">
        <v>0</v>
      </c>
      <c r="O277" s="10">
        <v>0</v>
      </c>
    </row>
    <row r="278" spans="1:15" ht="12.75">
      <c r="A278" s="6" t="s">
        <v>9</v>
      </c>
      <c r="B278" s="7" t="s">
        <v>202</v>
      </c>
      <c r="C278" s="24" t="s">
        <v>203</v>
      </c>
      <c r="D278" s="9"/>
      <c r="E278" s="9"/>
      <c r="F278" s="9"/>
      <c r="G278" s="8">
        <v>0</v>
      </c>
      <c r="H278" s="9">
        <v>0</v>
      </c>
      <c r="I278" s="10">
        <v>3</v>
      </c>
      <c r="J278" s="9"/>
      <c r="K278" s="9"/>
      <c r="L278" s="9"/>
      <c r="M278" s="8">
        <v>679</v>
      </c>
      <c r="N278" s="9">
        <v>0</v>
      </c>
      <c r="O278" s="10">
        <v>0</v>
      </c>
    </row>
    <row r="279" spans="1:15" ht="12.75">
      <c r="A279" s="6" t="s">
        <v>9</v>
      </c>
      <c r="B279" s="7" t="s">
        <v>208</v>
      </c>
      <c r="C279" s="24" t="s">
        <v>209</v>
      </c>
      <c r="D279" s="9"/>
      <c r="E279" s="9"/>
      <c r="F279" s="9"/>
      <c r="G279" s="8">
        <v>0</v>
      </c>
      <c r="H279" s="9">
        <v>0</v>
      </c>
      <c r="I279" s="10">
        <v>92</v>
      </c>
      <c r="J279" s="9"/>
      <c r="K279" s="9"/>
      <c r="L279" s="9"/>
      <c r="M279" s="8"/>
      <c r="N279" s="9"/>
      <c r="O279" s="10"/>
    </row>
    <row r="280" spans="1:15" ht="12.75">
      <c r="A280" s="6" t="s">
        <v>9</v>
      </c>
      <c r="B280" s="7" t="s">
        <v>210</v>
      </c>
      <c r="C280" s="24" t="s">
        <v>211</v>
      </c>
      <c r="D280" s="9"/>
      <c r="E280" s="9"/>
      <c r="F280" s="9"/>
      <c r="G280" s="8">
        <v>0</v>
      </c>
      <c r="H280" s="9">
        <v>0</v>
      </c>
      <c r="I280" s="10">
        <v>40</v>
      </c>
      <c r="J280" s="9"/>
      <c r="K280" s="9"/>
      <c r="L280" s="9"/>
      <c r="M280" s="8">
        <v>184</v>
      </c>
      <c r="N280" s="9">
        <v>0</v>
      </c>
      <c r="O280" s="10">
        <v>0</v>
      </c>
    </row>
    <row r="281" spans="1:15" ht="12.75">
      <c r="A281" s="6" t="s">
        <v>9</v>
      </c>
      <c r="B281" s="7" t="s">
        <v>212</v>
      </c>
      <c r="C281" s="24" t="s">
        <v>213</v>
      </c>
      <c r="D281" s="9"/>
      <c r="E281" s="9"/>
      <c r="F281" s="9"/>
      <c r="G281" s="8"/>
      <c r="H281" s="9"/>
      <c r="I281" s="10"/>
      <c r="J281" s="9"/>
      <c r="K281" s="9"/>
      <c r="L281" s="9"/>
      <c r="M281" s="8">
        <v>172</v>
      </c>
      <c r="N281" s="9">
        <v>0</v>
      </c>
      <c r="O281" s="10">
        <v>0</v>
      </c>
    </row>
    <row r="282" spans="1:15" ht="12.75">
      <c r="A282" s="6" t="s">
        <v>9</v>
      </c>
      <c r="B282" s="7" t="s">
        <v>220</v>
      </c>
      <c r="C282" s="24" t="s">
        <v>221</v>
      </c>
      <c r="D282" s="9"/>
      <c r="E282" s="9"/>
      <c r="F282" s="9"/>
      <c r="G282" s="8"/>
      <c r="H282" s="9"/>
      <c r="I282" s="10"/>
      <c r="J282" s="9"/>
      <c r="K282" s="9"/>
      <c r="L282" s="9"/>
      <c r="M282" s="8">
        <v>84</v>
      </c>
      <c r="N282" s="9">
        <v>0</v>
      </c>
      <c r="O282" s="10">
        <v>0</v>
      </c>
    </row>
    <row r="283" spans="1:15" ht="12.75">
      <c r="A283" s="6" t="s">
        <v>9</v>
      </c>
      <c r="B283" s="7" t="s">
        <v>222</v>
      </c>
      <c r="C283" s="24" t="s">
        <v>223</v>
      </c>
      <c r="D283" s="9"/>
      <c r="E283" s="9"/>
      <c r="F283" s="9"/>
      <c r="G283" s="8">
        <v>6</v>
      </c>
      <c r="H283" s="9">
        <v>0</v>
      </c>
      <c r="I283" s="10">
        <v>0</v>
      </c>
      <c r="J283" s="9"/>
      <c r="K283" s="9"/>
      <c r="L283" s="9"/>
      <c r="M283" s="8">
        <v>429</v>
      </c>
      <c r="N283" s="9">
        <v>0</v>
      </c>
      <c r="O283" s="10">
        <v>0</v>
      </c>
    </row>
    <row r="284" spans="1:15" ht="12.75">
      <c r="A284" s="6" t="s">
        <v>9</v>
      </c>
      <c r="B284" s="7" t="s">
        <v>224</v>
      </c>
      <c r="C284" s="24" t="s">
        <v>225</v>
      </c>
      <c r="D284" s="9">
        <v>78</v>
      </c>
      <c r="E284" s="9">
        <v>0</v>
      </c>
      <c r="F284" s="9">
        <v>1223</v>
      </c>
      <c r="G284" s="8"/>
      <c r="H284" s="9"/>
      <c r="I284" s="10"/>
      <c r="J284" s="9"/>
      <c r="K284" s="9"/>
      <c r="L284" s="9"/>
      <c r="M284" s="8"/>
      <c r="N284" s="9"/>
      <c r="O284" s="10"/>
    </row>
    <row r="285" spans="1:15" ht="12.75">
      <c r="A285" s="6" t="s">
        <v>9</v>
      </c>
      <c r="B285" s="7" t="s">
        <v>226</v>
      </c>
      <c r="C285" s="24" t="s">
        <v>227</v>
      </c>
      <c r="D285" s="9">
        <v>0</v>
      </c>
      <c r="E285" s="9">
        <v>0</v>
      </c>
      <c r="F285" s="9">
        <v>96</v>
      </c>
      <c r="G285" s="8">
        <v>0</v>
      </c>
      <c r="H285" s="9">
        <v>0</v>
      </c>
      <c r="I285" s="10">
        <v>52</v>
      </c>
      <c r="J285" s="9">
        <v>0</v>
      </c>
      <c r="K285" s="9">
        <v>0</v>
      </c>
      <c r="L285" s="9">
        <v>60</v>
      </c>
      <c r="M285" s="8"/>
      <c r="N285" s="9"/>
      <c r="O285" s="10"/>
    </row>
    <row r="286" spans="1:15" ht="12.75">
      <c r="A286" s="6" t="s">
        <v>9</v>
      </c>
      <c r="B286" s="7" t="s">
        <v>228</v>
      </c>
      <c r="C286" s="24" t="s">
        <v>229</v>
      </c>
      <c r="D286" s="9">
        <v>166</v>
      </c>
      <c r="E286" s="9">
        <v>0</v>
      </c>
      <c r="F286" s="9">
        <v>22</v>
      </c>
      <c r="G286" s="8">
        <v>321</v>
      </c>
      <c r="H286" s="9">
        <v>0</v>
      </c>
      <c r="I286" s="10">
        <v>51</v>
      </c>
      <c r="J286" s="9">
        <v>39</v>
      </c>
      <c r="K286" s="9">
        <v>0</v>
      </c>
      <c r="L286" s="9">
        <v>127</v>
      </c>
      <c r="M286" s="8">
        <v>755</v>
      </c>
      <c r="N286" s="9">
        <v>0</v>
      </c>
      <c r="O286" s="10">
        <v>0</v>
      </c>
    </row>
    <row r="287" spans="1:15" ht="12.75">
      <c r="A287" s="6" t="s">
        <v>9</v>
      </c>
      <c r="B287" s="7" t="s">
        <v>234</v>
      </c>
      <c r="C287" s="24" t="s">
        <v>235</v>
      </c>
      <c r="D287" s="9"/>
      <c r="E287" s="9"/>
      <c r="F287" s="9"/>
      <c r="G287" s="8"/>
      <c r="H287" s="9"/>
      <c r="I287" s="10"/>
      <c r="J287" s="9"/>
      <c r="K287" s="9"/>
      <c r="L287" s="9"/>
      <c r="M287" s="8">
        <v>12</v>
      </c>
      <c r="N287" s="9">
        <v>0</v>
      </c>
      <c r="O287" s="10">
        <v>0</v>
      </c>
    </row>
    <row r="288" spans="1:15" ht="12.75">
      <c r="A288" s="6" t="s">
        <v>9</v>
      </c>
      <c r="B288" s="7" t="s">
        <v>236</v>
      </c>
      <c r="C288" s="24" t="s">
        <v>237</v>
      </c>
      <c r="D288" s="9"/>
      <c r="E288" s="9"/>
      <c r="F288" s="9"/>
      <c r="G288" s="8"/>
      <c r="H288" s="9"/>
      <c r="I288" s="10"/>
      <c r="J288" s="9"/>
      <c r="K288" s="9"/>
      <c r="L288" s="9"/>
      <c r="M288" s="8">
        <v>270</v>
      </c>
      <c r="N288" s="9">
        <v>0</v>
      </c>
      <c r="O288" s="10">
        <v>0</v>
      </c>
    </row>
    <row r="289" spans="1:15" ht="12.75">
      <c r="A289" s="6" t="s">
        <v>9</v>
      </c>
      <c r="B289" s="7" t="s">
        <v>240</v>
      </c>
      <c r="C289" s="24" t="s">
        <v>241</v>
      </c>
      <c r="D289" s="9"/>
      <c r="E289" s="9"/>
      <c r="F289" s="9"/>
      <c r="G289" s="8"/>
      <c r="H289" s="9"/>
      <c r="I289" s="10"/>
      <c r="J289" s="9"/>
      <c r="K289" s="9"/>
      <c r="L289" s="9"/>
      <c r="M289" s="8">
        <v>564</v>
      </c>
      <c r="N289" s="9">
        <v>0</v>
      </c>
      <c r="O289" s="10">
        <v>0</v>
      </c>
    </row>
    <row r="290" spans="1:15" ht="12.75">
      <c r="A290" s="6" t="s">
        <v>9</v>
      </c>
      <c r="B290" s="7" t="s">
        <v>244</v>
      </c>
      <c r="C290" s="24" t="s">
        <v>245</v>
      </c>
      <c r="D290" s="9"/>
      <c r="E290" s="9"/>
      <c r="F290" s="9"/>
      <c r="G290" s="8"/>
      <c r="H290" s="9"/>
      <c r="I290" s="10"/>
      <c r="J290" s="9"/>
      <c r="K290" s="9"/>
      <c r="L290" s="9"/>
      <c r="M290" s="8">
        <v>37</v>
      </c>
      <c r="N290" s="9">
        <v>0</v>
      </c>
      <c r="O290" s="10">
        <v>0</v>
      </c>
    </row>
    <row r="291" spans="1:15" ht="12.75">
      <c r="A291" s="6" t="s">
        <v>9</v>
      </c>
      <c r="B291" s="7" t="s">
        <v>246</v>
      </c>
      <c r="C291" s="24" t="s">
        <v>247</v>
      </c>
      <c r="D291" s="9"/>
      <c r="E291" s="9"/>
      <c r="F291" s="9"/>
      <c r="G291" s="8"/>
      <c r="H291" s="9"/>
      <c r="I291" s="10"/>
      <c r="J291" s="9"/>
      <c r="K291" s="9"/>
      <c r="L291" s="9"/>
      <c r="M291" s="8">
        <v>186</v>
      </c>
      <c r="N291" s="9">
        <v>0</v>
      </c>
      <c r="O291" s="10">
        <v>0</v>
      </c>
    </row>
    <row r="292" spans="1:15" ht="12.75">
      <c r="A292" s="6" t="s">
        <v>9</v>
      </c>
      <c r="B292" s="7" t="s">
        <v>248</v>
      </c>
      <c r="C292" s="24" t="s">
        <v>249</v>
      </c>
      <c r="D292" s="9"/>
      <c r="E292" s="9"/>
      <c r="F292" s="9"/>
      <c r="G292" s="8"/>
      <c r="H292" s="9"/>
      <c r="I292" s="10"/>
      <c r="J292" s="9">
        <v>0</v>
      </c>
      <c r="K292" s="9">
        <v>0</v>
      </c>
      <c r="L292" s="9">
        <v>4</v>
      </c>
      <c r="M292" s="8">
        <v>256</v>
      </c>
      <c r="N292" s="9">
        <v>0</v>
      </c>
      <c r="O292" s="10">
        <v>0</v>
      </c>
    </row>
    <row r="293" spans="1:15" ht="12.75">
      <c r="A293" s="6" t="s">
        <v>9</v>
      </c>
      <c r="B293" s="7" t="s">
        <v>250</v>
      </c>
      <c r="C293" s="24" t="s">
        <v>251</v>
      </c>
      <c r="D293" s="9"/>
      <c r="E293" s="9"/>
      <c r="F293" s="9"/>
      <c r="G293" s="8"/>
      <c r="H293" s="9"/>
      <c r="I293" s="10"/>
      <c r="J293" s="9">
        <v>0</v>
      </c>
      <c r="K293" s="9">
        <v>0</v>
      </c>
      <c r="L293" s="9">
        <v>12</v>
      </c>
      <c r="M293" s="8"/>
      <c r="N293" s="9"/>
      <c r="O293" s="10"/>
    </row>
    <row r="294" spans="1:15" ht="12.75">
      <c r="A294" s="6" t="s">
        <v>9</v>
      </c>
      <c r="B294" s="7" t="s">
        <v>252</v>
      </c>
      <c r="C294" s="24" t="s">
        <v>253</v>
      </c>
      <c r="D294" s="9"/>
      <c r="E294" s="9"/>
      <c r="F294" s="9"/>
      <c r="G294" s="8"/>
      <c r="H294" s="9"/>
      <c r="I294" s="10"/>
      <c r="J294" s="9"/>
      <c r="K294" s="9"/>
      <c r="L294" s="9"/>
      <c r="M294" s="8">
        <v>6</v>
      </c>
      <c r="N294" s="9">
        <v>0</v>
      </c>
      <c r="O294" s="10">
        <v>0</v>
      </c>
    </row>
    <row r="295" spans="1:15" ht="12.75">
      <c r="A295" s="6" t="s">
        <v>9</v>
      </c>
      <c r="B295" s="7" t="s">
        <v>260</v>
      </c>
      <c r="C295" s="24" t="s">
        <v>261</v>
      </c>
      <c r="D295" s="9"/>
      <c r="E295" s="9"/>
      <c r="F295" s="9"/>
      <c r="G295" s="8">
        <v>0</v>
      </c>
      <c r="H295" s="9">
        <v>0</v>
      </c>
      <c r="I295" s="10">
        <v>6</v>
      </c>
      <c r="J295" s="9"/>
      <c r="K295" s="9"/>
      <c r="L295" s="9"/>
      <c r="M295" s="8"/>
      <c r="N295" s="9"/>
      <c r="O295" s="10"/>
    </row>
    <row r="296" spans="1:15" ht="12.75">
      <c r="A296" s="6" t="s">
        <v>9</v>
      </c>
      <c r="B296" s="7" t="s">
        <v>268</v>
      </c>
      <c r="C296" s="24" t="s">
        <v>269</v>
      </c>
      <c r="D296" s="9">
        <v>30</v>
      </c>
      <c r="E296" s="9">
        <v>0</v>
      </c>
      <c r="F296" s="9">
        <v>136</v>
      </c>
      <c r="G296" s="8">
        <v>0</v>
      </c>
      <c r="H296" s="9">
        <v>0</v>
      </c>
      <c r="I296" s="10">
        <v>189</v>
      </c>
      <c r="J296" s="9">
        <v>0</v>
      </c>
      <c r="K296" s="9">
        <v>0</v>
      </c>
      <c r="L296" s="9">
        <v>634</v>
      </c>
      <c r="M296" s="8">
        <v>374</v>
      </c>
      <c r="N296" s="9">
        <v>0</v>
      </c>
      <c r="O296" s="10">
        <v>0</v>
      </c>
    </row>
    <row r="297" spans="1:15" ht="12.75">
      <c r="A297" s="6" t="s">
        <v>9</v>
      </c>
      <c r="B297" s="7" t="s">
        <v>270</v>
      </c>
      <c r="C297" s="24" t="s">
        <v>271</v>
      </c>
      <c r="D297" s="9"/>
      <c r="E297" s="9"/>
      <c r="F297" s="9"/>
      <c r="G297" s="8"/>
      <c r="H297" s="9"/>
      <c r="I297" s="10"/>
      <c r="J297" s="9">
        <v>0</v>
      </c>
      <c r="K297" s="9">
        <v>0</v>
      </c>
      <c r="L297" s="9">
        <v>2</v>
      </c>
      <c r="M297" s="8"/>
      <c r="N297" s="9"/>
      <c r="O297" s="10"/>
    </row>
    <row r="298" spans="1:15" ht="12.75">
      <c r="A298" s="6" t="s">
        <v>9</v>
      </c>
      <c r="B298" s="7" t="s">
        <v>272</v>
      </c>
      <c r="C298" s="24" t="s">
        <v>273</v>
      </c>
      <c r="D298" s="9"/>
      <c r="E298" s="9"/>
      <c r="F298" s="9"/>
      <c r="G298" s="8"/>
      <c r="H298" s="9"/>
      <c r="I298" s="10"/>
      <c r="J298" s="9">
        <v>0</v>
      </c>
      <c r="K298" s="9">
        <v>0</v>
      </c>
      <c r="L298" s="9">
        <v>4</v>
      </c>
      <c r="M298" s="8"/>
      <c r="N298" s="9"/>
      <c r="O298" s="10"/>
    </row>
    <row r="299" spans="1:15" ht="12.75">
      <c r="A299" s="6" t="s">
        <v>9</v>
      </c>
      <c r="B299" s="7" t="s">
        <v>286</v>
      </c>
      <c r="C299" s="24" t="s">
        <v>287</v>
      </c>
      <c r="D299" s="9"/>
      <c r="E299" s="9"/>
      <c r="F299" s="9"/>
      <c r="G299" s="8">
        <v>0</v>
      </c>
      <c r="H299" s="9">
        <v>0</v>
      </c>
      <c r="I299" s="10">
        <v>4</v>
      </c>
      <c r="J299" s="9"/>
      <c r="K299" s="9"/>
      <c r="L299" s="9"/>
      <c r="M299" s="8"/>
      <c r="N299" s="9"/>
      <c r="O299" s="10"/>
    </row>
    <row r="300" spans="1:15" ht="12.75">
      <c r="A300" s="6" t="s">
        <v>9</v>
      </c>
      <c r="B300" s="7" t="s">
        <v>296</v>
      </c>
      <c r="C300" s="24" t="s">
        <v>37</v>
      </c>
      <c r="D300" s="9">
        <v>0</v>
      </c>
      <c r="E300" s="9">
        <v>0</v>
      </c>
      <c r="F300" s="9">
        <v>220</v>
      </c>
      <c r="G300" s="8">
        <v>3</v>
      </c>
      <c r="H300" s="9">
        <v>0</v>
      </c>
      <c r="I300" s="10">
        <v>195</v>
      </c>
      <c r="J300" s="9">
        <v>0</v>
      </c>
      <c r="K300" s="9">
        <v>0</v>
      </c>
      <c r="L300" s="9">
        <v>377</v>
      </c>
      <c r="M300" s="8"/>
      <c r="N300" s="9"/>
      <c r="O300" s="10"/>
    </row>
    <row r="301" spans="1:15" ht="12.75">
      <c r="A301" s="6" t="s">
        <v>9</v>
      </c>
      <c r="B301" s="7" t="s">
        <v>297</v>
      </c>
      <c r="C301" s="24" t="s">
        <v>39</v>
      </c>
      <c r="D301" s="9">
        <v>0</v>
      </c>
      <c r="E301" s="9">
        <v>0</v>
      </c>
      <c r="F301" s="9">
        <v>484</v>
      </c>
      <c r="G301" s="8">
        <v>0</v>
      </c>
      <c r="H301" s="9">
        <v>0</v>
      </c>
      <c r="I301" s="10">
        <v>960</v>
      </c>
      <c r="J301" s="9">
        <v>0</v>
      </c>
      <c r="K301" s="9">
        <v>0</v>
      </c>
      <c r="L301" s="9">
        <v>688</v>
      </c>
      <c r="M301" s="8"/>
      <c r="N301" s="9"/>
      <c r="O301" s="10"/>
    </row>
    <row r="302" spans="1:15" ht="12.75">
      <c r="A302" s="124" t="s">
        <v>366</v>
      </c>
      <c r="B302" s="125"/>
      <c r="C302" s="126"/>
      <c r="D302" s="48">
        <v>361</v>
      </c>
      <c r="E302" s="48">
        <v>0</v>
      </c>
      <c r="F302" s="48">
        <v>4250</v>
      </c>
      <c r="G302" s="49">
        <v>398</v>
      </c>
      <c r="H302" s="48">
        <v>0</v>
      </c>
      <c r="I302" s="50">
        <v>4717</v>
      </c>
      <c r="J302" s="48">
        <v>67</v>
      </c>
      <c r="K302" s="48">
        <v>0</v>
      </c>
      <c r="L302" s="48">
        <v>5236</v>
      </c>
      <c r="M302" s="49">
        <v>5326</v>
      </c>
      <c r="N302" s="48">
        <v>0</v>
      </c>
      <c r="O302" s="50">
        <v>0</v>
      </c>
    </row>
    <row r="303" spans="1:15" ht="12.75">
      <c r="A303" s="3"/>
      <c r="B303" s="3"/>
      <c r="C303" s="3"/>
      <c r="D303" s="3"/>
      <c r="E303" s="3"/>
      <c r="F303" s="3"/>
      <c r="G303" s="3"/>
      <c r="H303" s="3"/>
      <c r="I303" s="3"/>
      <c r="J303" s="3"/>
      <c r="K303" s="3"/>
      <c r="L303" s="3"/>
      <c r="M303" s="3"/>
      <c r="N303" s="3"/>
      <c r="O303" s="3"/>
    </row>
    <row r="304" spans="1:15" ht="12.75">
      <c r="A304" s="3"/>
      <c r="B304" s="3"/>
      <c r="C304" s="3"/>
      <c r="D304" s="3"/>
      <c r="E304" s="3"/>
      <c r="F304" s="3"/>
      <c r="G304" s="3"/>
      <c r="H304" s="3"/>
      <c r="I304" s="3"/>
      <c r="J304" s="3"/>
      <c r="K304" s="3"/>
      <c r="L304" s="3"/>
      <c r="M304" s="3"/>
      <c r="N304" s="3"/>
      <c r="O304" s="3"/>
    </row>
    <row r="305" spans="1:15" ht="12.75">
      <c r="A305" s="13" t="s">
        <v>470</v>
      </c>
      <c r="B305"/>
      <c r="C305"/>
      <c r="D305"/>
      <c r="E305"/>
      <c r="F305"/>
      <c r="G305"/>
      <c r="H305"/>
      <c r="I305"/>
      <c r="J305"/>
      <c r="K305" s="3"/>
      <c r="L305" s="3"/>
      <c r="M305" s="3"/>
      <c r="N305" s="3"/>
      <c r="O305" s="3"/>
    </row>
    <row r="306" spans="1:15" ht="12.75">
      <c r="A306" s="13" t="s">
        <v>435</v>
      </c>
      <c r="B306"/>
      <c r="C306"/>
      <c r="D306"/>
      <c r="E306"/>
      <c r="F306"/>
      <c r="G306"/>
      <c r="H306"/>
      <c r="I306"/>
      <c r="J306"/>
      <c r="K306" s="3"/>
      <c r="L306" s="3"/>
      <c r="M306" s="3"/>
      <c r="N306" s="3"/>
      <c r="O306" s="3"/>
    </row>
    <row r="307" spans="1:15" ht="12.75">
      <c r="A307" s="13"/>
      <c r="B307"/>
      <c r="C307" s="132" t="s">
        <v>432</v>
      </c>
      <c r="D307" s="51"/>
      <c r="E307" s="40"/>
      <c r="F307" s="121" t="s">
        <v>471</v>
      </c>
      <c r="G307" s="122"/>
      <c r="H307" s="122"/>
      <c r="I307" s="122"/>
      <c r="J307" s="123"/>
      <c r="K307" s="3"/>
      <c r="L307" s="3"/>
      <c r="M307" s="3"/>
      <c r="N307" s="3"/>
      <c r="O307" s="3"/>
    </row>
    <row r="308" spans="1:15" ht="25.5">
      <c r="A308"/>
      <c r="B308"/>
      <c r="C308" s="133"/>
      <c r="D308" s="52" t="s">
        <v>436</v>
      </c>
      <c r="E308" s="53" t="s">
        <v>433</v>
      </c>
      <c r="F308" s="39" t="s">
        <v>397</v>
      </c>
      <c r="G308" s="51" t="s">
        <v>434</v>
      </c>
      <c r="H308" s="51" t="s">
        <v>3</v>
      </c>
      <c r="I308" s="41" t="s">
        <v>4</v>
      </c>
      <c r="J308" s="51" t="s">
        <v>366</v>
      </c>
      <c r="K308" s="3"/>
      <c r="L308" s="3"/>
      <c r="M308" s="3"/>
      <c r="N308" s="3"/>
      <c r="O308" s="3"/>
    </row>
    <row r="309" spans="1:15" ht="12.75">
      <c r="A309"/>
      <c r="B309"/>
      <c r="C309" s="54" t="s">
        <v>431</v>
      </c>
      <c r="D309" s="54">
        <v>263317</v>
      </c>
      <c r="E309" s="54">
        <v>1705</v>
      </c>
      <c r="F309" s="54"/>
      <c r="G309" s="54">
        <v>420</v>
      </c>
      <c r="H309" s="54">
        <v>984</v>
      </c>
      <c r="I309" s="54">
        <v>790</v>
      </c>
      <c r="J309" s="54">
        <v>2194</v>
      </c>
      <c r="K309" s="3"/>
      <c r="L309" s="3"/>
      <c r="M309" s="3"/>
      <c r="N309" s="3"/>
      <c r="O309" s="3"/>
    </row>
    <row r="310" spans="1:15" ht="12.75">
      <c r="A310"/>
      <c r="B310"/>
      <c r="C310" s="54" t="s">
        <v>427</v>
      </c>
      <c r="D310" s="54">
        <v>260817</v>
      </c>
      <c r="E310" s="54">
        <v>1710</v>
      </c>
      <c r="F310" s="54">
        <v>8</v>
      </c>
      <c r="G310" s="54"/>
      <c r="H310" s="54">
        <v>864</v>
      </c>
      <c r="I310" s="54">
        <v>1120</v>
      </c>
      <c r="J310" s="54">
        <v>1992</v>
      </c>
      <c r="K310" s="3"/>
      <c r="L310" s="3"/>
      <c r="M310" s="3"/>
      <c r="N310" s="3"/>
      <c r="O310" s="3"/>
    </row>
    <row r="311" spans="1:15" ht="12.75">
      <c r="A311"/>
      <c r="B311"/>
      <c r="C311" s="54" t="s">
        <v>428</v>
      </c>
      <c r="D311" s="54">
        <v>261417</v>
      </c>
      <c r="E311" s="54">
        <v>1720</v>
      </c>
      <c r="F311" s="54"/>
      <c r="G311" s="54">
        <v>286</v>
      </c>
      <c r="H311" s="54">
        <v>1371</v>
      </c>
      <c r="I311" s="54">
        <v>1072</v>
      </c>
      <c r="J311" s="54">
        <v>2729</v>
      </c>
      <c r="K311" s="3"/>
      <c r="L311" s="3"/>
      <c r="M311" s="3"/>
      <c r="N311" s="3"/>
      <c r="O311" s="3"/>
    </row>
    <row r="312" spans="1:15" ht="12.75">
      <c r="A312"/>
      <c r="B312"/>
      <c r="C312" s="54" t="s">
        <v>429</v>
      </c>
      <c r="D312" s="54">
        <v>261817</v>
      </c>
      <c r="E312" s="54">
        <v>1722</v>
      </c>
      <c r="F312" s="54"/>
      <c r="G312" s="54">
        <v>368</v>
      </c>
      <c r="H312" s="54">
        <v>943</v>
      </c>
      <c r="I312" s="54">
        <v>966</v>
      </c>
      <c r="J312" s="54">
        <v>2277</v>
      </c>
      <c r="K312" s="3"/>
      <c r="L312" s="3"/>
      <c r="M312" s="3"/>
      <c r="N312" s="3"/>
      <c r="O312" s="3"/>
    </row>
    <row r="313" spans="1:15" ht="12.75">
      <c r="A313"/>
      <c r="B313"/>
      <c r="C313" s="54" t="s">
        <v>430</v>
      </c>
      <c r="D313" s="54">
        <v>262317</v>
      </c>
      <c r="E313" s="54">
        <v>1733</v>
      </c>
      <c r="F313" s="54"/>
      <c r="G313" s="54">
        <v>340</v>
      </c>
      <c r="H313" s="54">
        <v>656</v>
      </c>
      <c r="I313" s="54">
        <v>586</v>
      </c>
      <c r="J313" s="54">
        <v>1582</v>
      </c>
      <c r="K313" s="3"/>
      <c r="L313" s="3"/>
      <c r="M313" s="3"/>
      <c r="N313" s="3"/>
      <c r="O313" s="3"/>
    </row>
    <row r="314" spans="1:15" ht="12.75">
      <c r="A314"/>
      <c r="B314"/>
      <c r="C314" s="54" t="s">
        <v>469</v>
      </c>
      <c r="D314" s="54"/>
      <c r="E314" s="54"/>
      <c r="F314" s="54">
        <v>8</v>
      </c>
      <c r="G314" s="54">
        <v>1414</v>
      </c>
      <c r="H314" s="54">
        <v>4818</v>
      </c>
      <c r="I314" s="54">
        <v>4534</v>
      </c>
      <c r="J314" s="54">
        <v>10774</v>
      </c>
      <c r="K314" s="3"/>
      <c r="L314" s="3"/>
      <c r="M314" s="3"/>
      <c r="N314" s="3"/>
      <c r="O314" s="3"/>
    </row>
    <row r="315" spans="1:15" ht="12.75">
      <c r="A315"/>
      <c r="B315"/>
      <c r="C315"/>
      <c r="D315"/>
      <c r="E315"/>
      <c r="F315"/>
      <c r="G315"/>
      <c r="H315"/>
      <c r="I315"/>
      <c r="J315"/>
      <c r="K315"/>
      <c r="L315"/>
      <c r="M315"/>
      <c r="N315"/>
      <c r="O315"/>
    </row>
    <row r="316" spans="1:15" ht="12.75">
      <c r="A316"/>
      <c r="B316"/>
      <c r="C316"/>
      <c r="D316"/>
      <c r="E316"/>
      <c r="F316"/>
      <c r="G316"/>
      <c r="H316"/>
      <c r="I316"/>
      <c r="J316"/>
      <c r="K316"/>
      <c r="L316"/>
      <c r="M316"/>
      <c r="N316"/>
      <c r="O316"/>
    </row>
    <row r="317" spans="1:15" ht="12.75">
      <c r="A317"/>
      <c r="B317"/>
      <c r="C317"/>
      <c r="D317"/>
      <c r="E317"/>
      <c r="F317"/>
      <c r="G317"/>
      <c r="H317"/>
      <c r="I317"/>
      <c r="J317"/>
      <c r="K317"/>
      <c r="L317"/>
      <c r="M317"/>
      <c r="N317"/>
      <c r="O317"/>
    </row>
    <row r="318" spans="1:15" ht="12.75">
      <c r="A318"/>
      <c r="B318"/>
      <c r="C318"/>
      <c r="D318"/>
      <c r="E318"/>
      <c r="F318"/>
      <c r="G318"/>
      <c r="H318"/>
      <c r="I318"/>
      <c r="J318"/>
      <c r="K318"/>
      <c r="L318"/>
      <c r="M318"/>
      <c r="N318"/>
      <c r="O318"/>
    </row>
    <row r="319" spans="1:15" ht="12.75">
      <c r="A319"/>
      <c r="B319"/>
      <c r="C319"/>
      <c r="D319"/>
      <c r="E319"/>
      <c r="F319"/>
      <c r="G319"/>
      <c r="H319"/>
      <c r="I319"/>
      <c r="J319"/>
      <c r="K319"/>
      <c r="L319"/>
      <c r="M319"/>
      <c r="N319"/>
      <c r="O319"/>
    </row>
    <row r="320" spans="1:15" ht="12.75">
      <c r="A320"/>
      <c r="B320"/>
      <c r="C320"/>
      <c r="D320"/>
      <c r="E320"/>
      <c r="F320"/>
      <c r="G320"/>
      <c r="H320"/>
      <c r="I320"/>
      <c r="J320"/>
      <c r="K320"/>
      <c r="L320"/>
      <c r="M320"/>
      <c r="N320"/>
      <c r="O320"/>
    </row>
    <row r="321" spans="1:15" ht="12.75">
      <c r="A321"/>
      <c r="B321"/>
      <c r="C321"/>
      <c r="D321"/>
      <c r="E321"/>
      <c r="F321"/>
      <c r="G321"/>
      <c r="H321"/>
      <c r="I321"/>
      <c r="J321"/>
      <c r="K321"/>
      <c r="L321"/>
      <c r="M321"/>
      <c r="N321"/>
      <c r="O321"/>
    </row>
    <row r="322" spans="1:15" ht="12.75">
      <c r="A322"/>
      <c r="B322"/>
      <c r="C322"/>
      <c r="D322"/>
      <c r="E322"/>
      <c r="F322"/>
      <c r="G322"/>
      <c r="H322"/>
      <c r="I322"/>
      <c r="J322"/>
      <c r="K322"/>
      <c r="L322"/>
      <c r="M322"/>
      <c r="N322"/>
      <c r="O322"/>
    </row>
    <row r="323" spans="1:15" ht="12.75">
      <c r="A323"/>
      <c r="B323"/>
      <c r="C323"/>
      <c r="D323"/>
      <c r="E323"/>
      <c r="F323"/>
      <c r="G323"/>
      <c r="H323"/>
      <c r="I323"/>
      <c r="J323"/>
      <c r="K323"/>
      <c r="L323"/>
      <c r="M323"/>
      <c r="N323"/>
      <c r="O323"/>
    </row>
    <row r="324" spans="1:15" ht="12.75">
      <c r="A324"/>
      <c r="B324"/>
      <c r="C324"/>
      <c r="D324"/>
      <c r="E324"/>
      <c r="F324"/>
      <c r="G324"/>
      <c r="H324"/>
      <c r="I324"/>
      <c r="J324"/>
      <c r="K324"/>
      <c r="L324"/>
      <c r="M324"/>
      <c r="N324"/>
      <c r="O324"/>
    </row>
    <row r="325" spans="1:15" ht="12.75">
      <c r="A325"/>
      <c r="B325"/>
      <c r="C325"/>
      <c r="D325"/>
      <c r="E325"/>
      <c r="F325"/>
      <c r="G325"/>
      <c r="H325"/>
      <c r="I325"/>
      <c r="J325"/>
      <c r="K325"/>
      <c r="L325"/>
      <c r="M325"/>
      <c r="N325"/>
      <c r="O325"/>
    </row>
    <row r="326" spans="1:15" ht="12.75">
      <c r="A326"/>
      <c r="B326"/>
      <c r="C326"/>
      <c r="D326"/>
      <c r="E326"/>
      <c r="F326"/>
      <c r="G326"/>
      <c r="H326"/>
      <c r="I326"/>
      <c r="J326"/>
      <c r="K326"/>
      <c r="L326"/>
      <c r="M326"/>
      <c r="N326"/>
      <c r="O326"/>
    </row>
    <row r="327" spans="1:15" ht="12.75">
      <c r="A327"/>
      <c r="B327"/>
      <c r="C327"/>
      <c r="D327"/>
      <c r="E327"/>
      <c r="F327"/>
      <c r="G327"/>
      <c r="H327"/>
      <c r="I327"/>
      <c r="J327"/>
      <c r="K327"/>
      <c r="L327"/>
      <c r="M327"/>
      <c r="N327"/>
      <c r="O327"/>
    </row>
    <row r="328" spans="1:15" ht="12.75">
      <c r="A328"/>
      <c r="B328"/>
      <c r="C328"/>
      <c r="D328"/>
      <c r="E328"/>
      <c r="F328"/>
      <c r="G328"/>
      <c r="H328"/>
      <c r="I328"/>
      <c r="J328"/>
      <c r="K328"/>
      <c r="L328"/>
      <c r="M328"/>
      <c r="N328"/>
      <c r="O328"/>
    </row>
    <row r="329" spans="1:15" ht="12.75">
      <c r="A329"/>
      <c r="B329"/>
      <c r="C329"/>
      <c r="D329"/>
      <c r="E329"/>
      <c r="F329"/>
      <c r="G329"/>
      <c r="H329"/>
      <c r="I329"/>
      <c r="J329"/>
      <c r="K329"/>
      <c r="L329"/>
      <c r="M329"/>
      <c r="N329"/>
      <c r="O329"/>
    </row>
    <row r="330" spans="1:15" ht="12.75">
      <c r="A330"/>
      <c r="B330"/>
      <c r="C330"/>
      <c r="D330"/>
      <c r="E330"/>
      <c r="F330"/>
      <c r="G330"/>
      <c r="H330"/>
      <c r="I330"/>
      <c r="J330"/>
      <c r="K330"/>
      <c r="L330"/>
      <c r="M330"/>
      <c r="N330"/>
      <c r="O330"/>
    </row>
  </sheetData>
  <mergeCells count="24">
    <mergeCell ref="A302:C302"/>
    <mergeCell ref="F307:J307"/>
    <mergeCell ref="C307:C308"/>
    <mergeCell ref="M47:M48"/>
    <mergeCell ref="M243:M244"/>
    <mergeCell ref="J47:L48"/>
    <mergeCell ref="A73:C74"/>
    <mergeCell ref="A236:C236"/>
    <mergeCell ref="A243:C245"/>
    <mergeCell ref="D243:F244"/>
    <mergeCell ref="G243:I244"/>
    <mergeCell ref="J243:L244"/>
    <mergeCell ref="A9:C10"/>
    <mergeCell ref="A40:C40"/>
    <mergeCell ref="A47:C49"/>
    <mergeCell ref="A61:C61"/>
    <mergeCell ref="D9:F9"/>
    <mergeCell ref="G9:I9"/>
    <mergeCell ref="J9:L9"/>
    <mergeCell ref="D73:F73"/>
    <mergeCell ref="G73:I73"/>
    <mergeCell ref="J73:L73"/>
    <mergeCell ref="D47:F48"/>
    <mergeCell ref="G47:I48"/>
  </mergeCells>
  <printOptions/>
  <pageMargins left="0.34" right="0.22" top="0.48" bottom="0.51" header="0.5" footer="0.5"/>
  <pageSetup horizontalDpi="600" verticalDpi="600" orientation="portrait" scale="80" r:id="rId1"/>
  <headerFooter alignWithMargins="0">
    <oddFooter>&amp;CPage &amp;P</oddFooter>
  </headerFooter>
  <rowBreaks count="3" manualBreakCount="3">
    <brk id="62" max="255" man="1"/>
    <brk id="238" max="255" man="1"/>
    <brk id="303" max="12" man="1"/>
  </rowBreaks>
</worksheet>
</file>

<file path=xl/worksheets/sheet4.xml><?xml version="1.0" encoding="utf-8"?>
<worksheet xmlns="http://schemas.openxmlformats.org/spreadsheetml/2006/main" xmlns:r="http://schemas.openxmlformats.org/officeDocument/2006/relationships">
  <sheetPr codeName="Sheet3">
    <pageSetUpPr fitToPage="1"/>
  </sheetPr>
  <dimension ref="A2:O47"/>
  <sheetViews>
    <sheetView workbookViewId="0" topLeftCell="A1">
      <selection activeCell="C12" sqref="C12"/>
    </sheetView>
  </sheetViews>
  <sheetFormatPr defaultColWidth="9.140625" defaultRowHeight="12.75"/>
  <cols>
    <col min="1" max="1" width="4.28125" style="1" customWidth="1"/>
    <col min="2" max="2" width="4.7109375" style="1" customWidth="1"/>
    <col min="3" max="3" width="29.57421875" style="1" customWidth="1"/>
    <col min="4" max="16384" width="8.8515625" style="1" customWidth="1"/>
  </cols>
  <sheetData>
    <row r="2" ht="12.75">
      <c r="A2" s="5" t="s">
        <v>472</v>
      </c>
    </row>
    <row r="3" ht="12.75">
      <c r="A3" s="5" t="s">
        <v>2</v>
      </c>
    </row>
    <row r="4" ht="12.75">
      <c r="A4" s="80" t="s">
        <v>484</v>
      </c>
    </row>
    <row r="5" ht="12.75">
      <c r="A5" s="81" t="s">
        <v>501</v>
      </c>
    </row>
    <row r="7" spans="1:15" ht="26.25" customHeight="1">
      <c r="A7" s="140" t="s">
        <v>5</v>
      </c>
      <c r="B7" s="140"/>
      <c r="C7" s="140"/>
      <c r="D7" s="141" t="str">
        <f>'FY99 IUs'!D7:F7&amp;" &amp; "&amp;'FY00 IUs'!D9</f>
        <v>Summer 1 &amp; 2 1998 &amp; Summer 1 &amp; 2 1999</v>
      </c>
      <c r="E7" s="141"/>
      <c r="F7" s="141"/>
      <c r="G7" s="141" t="str">
        <f>'FY99 IUs'!G7:I7&amp;" &amp; "&amp;'FY00 IUs'!G9</f>
        <v>Fall 1998 &amp; Fall 1999</v>
      </c>
      <c r="H7" s="141"/>
      <c r="I7" s="141"/>
      <c r="J7" s="141" t="str">
        <f>'FY99 IUs'!J7:L7&amp;" &amp; "&amp;'FY00 IUs'!J9</f>
        <v>Spring 1999 &amp; Spring 2000</v>
      </c>
      <c r="K7" s="141"/>
      <c r="L7" s="141"/>
      <c r="M7" s="140" t="s">
        <v>473</v>
      </c>
      <c r="N7" s="140"/>
      <c r="O7" s="140"/>
    </row>
    <row r="8" spans="1:15" ht="12.75">
      <c r="A8" s="140"/>
      <c r="B8" s="140"/>
      <c r="C8" s="140"/>
      <c r="D8" s="63" t="s">
        <v>6</v>
      </c>
      <c r="E8" s="63" t="s">
        <v>7</v>
      </c>
      <c r="F8" s="63" t="s">
        <v>8</v>
      </c>
      <c r="G8" s="63" t="s">
        <v>6</v>
      </c>
      <c r="H8" s="63" t="s">
        <v>7</v>
      </c>
      <c r="I8" s="63" t="s">
        <v>8</v>
      </c>
      <c r="J8" s="63" t="s">
        <v>6</v>
      </c>
      <c r="K8" s="63" t="s">
        <v>7</v>
      </c>
      <c r="L8" s="63" t="s">
        <v>8</v>
      </c>
      <c r="M8" s="62" t="s">
        <v>6</v>
      </c>
      <c r="N8" s="62" t="s">
        <v>7</v>
      </c>
      <c r="O8" s="62" t="s">
        <v>8</v>
      </c>
    </row>
    <row r="9" spans="1:15" ht="12.75">
      <c r="A9" s="55" t="s">
        <v>9</v>
      </c>
      <c r="B9" s="55" t="s">
        <v>10</v>
      </c>
      <c r="C9" s="55" t="s">
        <v>11</v>
      </c>
      <c r="D9" s="55">
        <f>+'FY00 IUs'!D11+'FY99 IUs'!D9</f>
        <v>1915</v>
      </c>
      <c r="E9" s="55">
        <f>+'FY00 IUs'!E11+'FY99 IUs'!E9</f>
        <v>2</v>
      </c>
      <c r="F9" s="55">
        <f>+'FY00 IUs'!F11+'FY99 IUs'!F9</f>
        <v>3590</v>
      </c>
      <c r="G9" s="55">
        <f>+'FY00 IUs'!G11+'FY99 IUs'!G9</f>
        <v>44160</v>
      </c>
      <c r="H9" s="55">
        <f>+'FY00 IUs'!H11+'FY99 IUs'!H9</f>
        <v>205</v>
      </c>
      <c r="I9" s="55">
        <f>+'FY00 IUs'!I11+'FY99 IUs'!I9</f>
        <v>11652</v>
      </c>
      <c r="J9" s="55">
        <f>+'FY00 IUs'!J11+'FY99 IUs'!J9</f>
        <v>41371</v>
      </c>
      <c r="K9" s="55">
        <f>+'FY00 IUs'!K11+'FY99 IUs'!K9</f>
        <v>420</v>
      </c>
      <c r="L9" s="55">
        <f>+'FY00 IUs'!L11+'FY99 IUs'!L9</f>
        <v>11560</v>
      </c>
      <c r="M9" s="55">
        <f>J9+G9+D9</f>
        <v>87446</v>
      </c>
      <c r="N9" s="55">
        <f aca="true" t="shared" si="0" ref="N9:N23">K9+H9+E9</f>
        <v>627</v>
      </c>
      <c r="O9" s="55">
        <f aca="true" t="shared" si="1" ref="O9:O23">L9+I9+F9</f>
        <v>26802</v>
      </c>
    </row>
    <row r="10" spans="1:15" ht="12.75">
      <c r="A10" s="55" t="s">
        <v>9</v>
      </c>
      <c r="B10" s="55" t="s">
        <v>12</v>
      </c>
      <c r="C10" s="55" t="s">
        <v>13</v>
      </c>
      <c r="D10" s="55">
        <f>+'FY00 IUs'!D12+'FY99 IUs'!D10</f>
        <v>10224</v>
      </c>
      <c r="E10" s="55">
        <f>+'FY00 IUs'!E12+'FY99 IUs'!E10</f>
        <v>0</v>
      </c>
      <c r="F10" s="55">
        <f>+'FY00 IUs'!F12+'FY99 IUs'!F10</f>
        <v>641</v>
      </c>
      <c r="G10" s="55">
        <f>+'FY00 IUs'!G12+'FY99 IUs'!G10</f>
        <v>91083</v>
      </c>
      <c r="H10" s="55">
        <f>+'FY00 IUs'!H12+'FY99 IUs'!H10</f>
        <v>19</v>
      </c>
      <c r="I10" s="55">
        <f>+'FY00 IUs'!I12+'FY99 IUs'!I10</f>
        <v>19731</v>
      </c>
      <c r="J10" s="55">
        <f>+'FY00 IUs'!J12+'FY99 IUs'!J10</f>
        <v>90749</v>
      </c>
      <c r="K10" s="55">
        <f>+'FY00 IUs'!K12+'FY99 IUs'!K10</f>
        <v>66</v>
      </c>
      <c r="L10" s="55">
        <f>+'FY00 IUs'!L12+'FY99 IUs'!L10</f>
        <v>17111</v>
      </c>
      <c r="M10" s="55">
        <f aca="true" t="shared" si="2" ref="M10:M23">J10+G10+D10</f>
        <v>192056</v>
      </c>
      <c r="N10" s="55">
        <f t="shared" si="0"/>
        <v>85</v>
      </c>
      <c r="O10" s="55">
        <f t="shared" si="1"/>
        <v>37483</v>
      </c>
    </row>
    <row r="11" spans="1:15" ht="12.75">
      <c r="A11" s="55" t="s">
        <v>9</v>
      </c>
      <c r="B11" s="55" t="s">
        <v>14</v>
      </c>
      <c r="C11" s="55" t="s">
        <v>15</v>
      </c>
      <c r="D11" s="55">
        <f>+'FY00 IUs'!D13+'FY99 IUs'!D11</f>
        <v>2009</v>
      </c>
      <c r="E11" s="55">
        <f>+'FY00 IUs'!E13+'FY99 IUs'!E11</f>
        <v>0</v>
      </c>
      <c r="F11" s="55">
        <f>+'FY00 IUs'!F13+'FY99 IUs'!F11</f>
        <v>5334</v>
      </c>
      <c r="G11" s="55">
        <f>+'FY00 IUs'!G13+'FY99 IUs'!G11</f>
        <v>19656</v>
      </c>
      <c r="H11" s="55">
        <f>+'FY00 IUs'!H13+'FY99 IUs'!H11</f>
        <v>18</v>
      </c>
      <c r="I11" s="55">
        <f>+'FY00 IUs'!I13+'FY99 IUs'!I11</f>
        <v>12773</v>
      </c>
      <c r="J11" s="55">
        <f>+'FY00 IUs'!J13+'FY99 IUs'!J11</f>
        <v>20990</v>
      </c>
      <c r="K11" s="55">
        <f>+'FY00 IUs'!K13+'FY99 IUs'!K11</f>
        <v>10</v>
      </c>
      <c r="L11" s="55">
        <f>+'FY00 IUs'!L13+'FY99 IUs'!L11</f>
        <v>12866</v>
      </c>
      <c r="M11" s="55">
        <f t="shared" si="2"/>
        <v>42655</v>
      </c>
      <c r="N11" s="55">
        <f t="shared" si="0"/>
        <v>28</v>
      </c>
      <c r="O11" s="55">
        <f t="shared" si="1"/>
        <v>30973</v>
      </c>
    </row>
    <row r="12" spans="1:15" ht="12.75">
      <c r="A12" s="55" t="s">
        <v>9</v>
      </c>
      <c r="B12" s="55" t="s">
        <v>16</v>
      </c>
      <c r="C12" s="55" t="s">
        <v>17</v>
      </c>
      <c r="D12" s="55">
        <f>+'FY00 IUs'!D14+'FY99 IUs'!D12</f>
        <v>8508</v>
      </c>
      <c r="E12" s="55">
        <f>+'FY00 IUs'!E14+'FY99 IUs'!E12</f>
        <v>8</v>
      </c>
      <c r="F12" s="55">
        <f>+'FY00 IUs'!F14+'FY99 IUs'!F12</f>
        <v>12586</v>
      </c>
      <c r="G12" s="55">
        <f>+'FY00 IUs'!G14+'FY99 IUs'!G12</f>
        <v>113057</v>
      </c>
      <c r="H12" s="55">
        <f>+'FY00 IUs'!H14+'FY99 IUs'!H12</f>
        <v>69</v>
      </c>
      <c r="I12" s="55">
        <f>+'FY00 IUs'!I14+'FY99 IUs'!I12</f>
        <v>54550</v>
      </c>
      <c r="J12" s="55">
        <f>+'FY00 IUs'!J14+'FY99 IUs'!J12</f>
        <v>113569</v>
      </c>
      <c r="K12" s="55">
        <f>+'FY00 IUs'!K14+'FY99 IUs'!K12</f>
        <v>135</v>
      </c>
      <c r="L12" s="55">
        <f>+'FY00 IUs'!L14+'FY99 IUs'!L12</f>
        <v>52412</v>
      </c>
      <c r="M12" s="55">
        <f t="shared" si="2"/>
        <v>235134</v>
      </c>
      <c r="N12" s="55">
        <f t="shared" si="0"/>
        <v>212</v>
      </c>
      <c r="O12" s="55">
        <f t="shared" si="1"/>
        <v>119548</v>
      </c>
    </row>
    <row r="13" spans="1:15" ht="12.75">
      <c r="A13" s="55" t="s">
        <v>9</v>
      </c>
      <c r="B13" s="55" t="s">
        <v>18</v>
      </c>
      <c r="C13" s="55" t="s">
        <v>19</v>
      </c>
      <c r="D13" s="55">
        <f>+'FY00 IUs'!D15+'FY99 IUs'!D13</f>
        <v>2503</v>
      </c>
      <c r="E13" s="55">
        <f>+'FY00 IUs'!E15+'FY99 IUs'!E13</f>
        <v>0</v>
      </c>
      <c r="F13" s="55">
        <f>+'FY00 IUs'!F15+'FY99 IUs'!F13</f>
        <v>3137</v>
      </c>
      <c r="G13" s="55">
        <f>+'FY00 IUs'!G15+'FY99 IUs'!G13</f>
        <v>60481</v>
      </c>
      <c r="H13" s="55">
        <f>+'FY00 IUs'!H15+'FY99 IUs'!H13</f>
        <v>10</v>
      </c>
      <c r="I13" s="55">
        <f>+'FY00 IUs'!I15+'FY99 IUs'!I13</f>
        <v>16781</v>
      </c>
      <c r="J13" s="55">
        <f>+'FY00 IUs'!J15+'FY99 IUs'!J13</f>
        <v>57755</v>
      </c>
      <c r="K13" s="55">
        <f>+'FY00 IUs'!K15+'FY99 IUs'!K13</f>
        <v>15</v>
      </c>
      <c r="L13" s="55">
        <f>+'FY00 IUs'!L15+'FY99 IUs'!L13</f>
        <v>15988</v>
      </c>
      <c r="M13" s="55">
        <f t="shared" si="2"/>
        <v>120739</v>
      </c>
      <c r="N13" s="55">
        <f t="shared" si="0"/>
        <v>25</v>
      </c>
      <c r="O13" s="55">
        <f t="shared" si="1"/>
        <v>35906</v>
      </c>
    </row>
    <row r="14" spans="1:15" ht="12.75">
      <c r="A14" s="55" t="s">
        <v>9</v>
      </c>
      <c r="B14" s="55" t="s">
        <v>20</v>
      </c>
      <c r="C14" s="55" t="s">
        <v>21</v>
      </c>
      <c r="D14" s="55">
        <f>+'FY00 IUs'!D16+'FY99 IUs'!D14</f>
        <v>646</v>
      </c>
      <c r="E14" s="55">
        <f>+'FY00 IUs'!E16+'FY99 IUs'!E14</f>
        <v>0</v>
      </c>
      <c r="F14" s="55">
        <f>+'FY00 IUs'!F16+'FY99 IUs'!F14</f>
        <v>396</v>
      </c>
      <c r="G14" s="55">
        <f>+'FY00 IUs'!G16+'FY99 IUs'!G14</f>
        <v>13740</v>
      </c>
      <c r="H14" s="55">
        <f>+'FY00 IUs'!H16+'FY99 IUs'!H14</f>
        <v>3</v>
      </c>
      <c r="I14" s="55">
        <f>+'FY00 IUs'!I16+'FY99 IUs'!I14</f>
        <v>1819</v>
      </c>
      <c r="J14" s="55">
        <f>+'FY00 IUs'!J16+'FY99 IUs'!J14</f>
        <v>13558</v>
      </c>
      <c r="K14" s="55">
        <f>+'FY00 IUs'!K16+'FY99 IUs'!K14</f>
        <v>20</v>
      </c>
      <c r="L14" s="55">
        <f>+'FY00 IUs'!L16+'FY99 IUs'!L14</f>
        <v>1769</v>
      </c>
      <c r="M14" s="55">
        <f t="shared" si="2"/>
        <v>27944</v>
      </c>
      <c r="N14" s="55">
        <f t="shared" si="0"/>
        <v>23</v>
      </c>
      <c r="O14" s="55">
        <f t="shared" si="1"/>
        <v>3984</v>
      </c>
    </row>
    <row r="15" spans="1:15" ht="12.75">
      <c r="A15" s="55" t="s">
        <v>9</v>
      </c>
      <c r="B15" s="55" t="s">
        <v>22</v>
      </c>
      <c r="C15" s="55" t="s">
        <v>23</v>
      </c>
      <c r="D15" s="55">
        <f>+'FY00 IUs'!D17+'FY99 IUs'!D15</f>
        <v>0</v>
      </c>
      <c r="E15" s="55">
        <f>+'FY00 IUs'!E17+'FY99 IUs'!E15</f>
        <v>797</v>
      </c>
      <c r="F15" s="55">
        <f>+'FY00 IUs'!F17+'FY99 IUs'!F15</f>
        <v>76</v>
      </c>
      <c r="G15" s="55">
        <f>+'FY00 IUs'!G17+'FY99 IUs'!G15</f>
        <v>209</v>
      </c>
      <c r="H15" s="55">
        <f>+'FY00 IUs'!H17+'FY99 IUs'!H15</f>
        <v>17104</v>
      </c>
      <c r="I15" s="55">
        <f>+'FY00 IUs'!I17+'FY99 IUs'!I15</f>
        <v>1424</v>
      </c>
      <c r="J15" s="55">
        <f>+'FY00 IUs'!J17+'FY99 IUs'!J15</f>
        <v>190</v>
      </c>
      <c r="K15" s="55">
        <f>+'FY00 IUs'!K17+'FY99 IUs'!K15</f>
        <v>16362</v>
      </c>
      <c r="L15" s="55">
        <f>+'FY00 IUs'!L17+'FY99 IUs'!L15</f>
        <v>1340</v>
      </c>
      <c r="M15" s="55">
        <f t="shared" si="2"/>
        <v>399</v>
      </c>
      <c r="N15" s="55">
        <f t="shared" si="0"/>
        <v>34263</v>
      </c>
      <c r="O15" s="55">
        <f t="shared" si="1"/>
        <v>2840</v>
      </c>
    </row>
    <row r="16" spans="1:15" ht="12.75">
      <c r="A16" s="55" t="s">
        <v>9</v>
      </c>
      <c r="B16" s="55" t="s">
        <v>24</v>
      </c>
      <c r="C16" s="55" t="s">
        <v>25</v>
      </c>
      <c r="D16" s="55">
        <f>+'FY00 IUs'!D18+'FY99 IUs'!D16</f>
        <v>25870</v>
      </c>
      <c r="E16" s="55">
        <f>+'FY00 IUs'!E18+'FY99 IUs'!E16</f>
        <v>123</v>
      </c>
      <c r="F16" s="55">
        <f>+'FY00 IUs'!F18+'FY99 IUs'!F16</f>
        <v>14011</v>
      </c>
      <c r="G16" s="55">
        <f>+'FY00 IUs'!G18+'FY99 IUs'!G16</f>
        <v>453600</v>
      </c>
      <c r="H16" s="55">
        <f>+'FY00 IUs'!H18+'FY99 IUs'!H16</f>
        <v>911</v>
      </c>
      <c r="I16" s="55">
        <f>+'FY00 IUs'!I18+'FY99 IUs'!I16</f>
        <v>57988</v>
      </c>
      <c r="J16" s="55">
        <f>+'FY00 IUs'!J18+'FY99 IUs'!J16</f>
        <v>405024</v>
      </c>
      <c r="K16" s="55">
        <f>+'FY00 IUs'!K18+'FY99 IUs'!K16</f>
        <v>120</v>
      </c>
      <c r="L16" s="55">
        <f>+'FY00 IUs'!L18+'FY99 IUs'!L16</f>
        <v>53977</v>
      </c>
      <c r="M16" s="55">
        <f t="shared" si="2"/>
        <v>884494</v>
      </c>
      <c r="N16" s="55">
        <f t="shared" si="0"/>
        <v>1154</v>
      </c>
      <c r="O16" s="55">
        <f t="shared" si="1"/>
        <v>125976</v>
      </c>
    </row>
    <row r="17" spans="1:15" ht="12.75">
      <c r="A17" s="55" t="s">
        <v>9</v>
      </c>
      <c r="B17" s="55" t="s">
        <v>26</v>
      </c>
      <c r="C17" s="55" t="s">
        <v>27</v>
      </c>
      <c r="D17" s="55">
        <f>+'FY00 IUs'!D19+'FY99 IUs'!D17</f>
        <v>2096</v>
      </c>
      <c r="E17" s="55">
        <f>+'FY00 IUs'!E19+'FY99 IUs'!E17</f>
        <v>1</v>
      </c>
      <c r="F17" s="55">
        <f>+'FY00 IUs'!F19+'FY99 IUs'!F17</f>
        <v>921</v>
      </c>
      <c r="G17" s="55">
        <f>+'FY00 IUs'!G19+'FY99 IUs'!G17</f>
        <v>29694</v>
      </c>
      <c r="H17" s="55">
        <f>+'FY00 IUs'!H19+'FY99 IUs'!H17</f>
        <v>1</v>
      </c>
      <c r="I17" s="55">
        <f>+'FY00 IUs'!I19+'FY99 IUs'!I17</f>
        <v>5206</v>
      </c>
      <c r="J17" s="55">
        <f>+'FY00 IUs'!J19+'FY99 IUs'!J17</f>
        <v>30615</v>
      </c>
      <c r="K17" s="55">
        <f>+'FY00 IUs'!K19+'FY99 IUs'!K17</f>
        <v>3</v>
      </c>
      <c r="L17" s="55">
        <f>+'FY00 IUs'!L19+'FY99 IUs'!L17</f>
        <v>5028</v>
      </c>
      <c r="M17" s="55">
        <f t="shared" si="2"/>
        <v>62405</v>
      </c>
      <c r="N17" s="55">
        <f t="shared" si="0"/>
        <v>5</v>
      </c>
      <c r="O17" s="55">
        <f t="shared" si="1"/>
        <v>11155</v>
      </c>
    </row>
    <row r="18" spans="1:15" ht="12.75">
      <c r="A18" s="55" t="s">
        <v>9</v>
      </c>
      <c r="B18" s="55" t="s">
        <v>28</v>
      </c>
      <c r="C18" s="55" t="s">
        <v>29</v>
      </c>
      <c r="D18" s="55">
        <f>+'FY00 IUs'!D20+'FY99 IUs'!D18</f>
        <v>25</v>
      </c>
      <c r="E18" s="55">
        <f>+'FY00 IUs'!E20+'FY99 IUs'!E18</f>
        <v>1417</v>
      </c>
      <c r="F18" s="55">
        <f>+'FY00 IUs'!F20+'FY99 IUs'!F18</f>
        <v>613</v>
      </c>
      <c r="G18" s="55">
        <f>+'FY00 IUs'!G20+'FY99 IUs'!G18</f>
        <v>318</v>
      </c>
      <c r="H18" s="55">
        <f>+'FY00 IUs'!H20+'FY99 IUs'!H18</f>
        <v>14000</v>
      </c>
      <c r="I18" s="55">
        <f>+'FY00 IUs'!I20+'FY99 IUs'!I18</f>
        <v>1949</v>
      </c>
      <c r="J18" s="55">
        <f>+'FY00 IUs'!J20+'FY99 IUs'!J18</f>
        <v>657</v>
      </c>
      <c r="K18" s="55">
        <f>+'FY00 IUs'!K20+'FY99 IUs'!K18</f>
        <v>13804</v>
      </c>
      <c r="L18" s="55">
        <f>+'FY00 IUs'!L20+'FY99 IUs'!L18</f>
        <v>1867</v>
      </c>
      <c r="M18" s="55">
        <f t="shared" si="2"/>
        <v>1000</v>
      </c>
      <c r="N18" s="55">
        <f t="shared" si="0"/>
        <v>29221</v>
      </c>
      <c r="O18" s="55">
        <f t="shared" si="1"/>
        <v>4429</v>
      </c>
    </row>
    <row r="19" spans="1:15" ht="12.75">
      <c r="A19" s="55" t="s">
        <v>40</v>
      </c>
      <c r="B19" s="55" t="s">
        <v>30</v>
      </c>
      <c r="C19" s="55" t="s">
        <v>31</v>
      </c>
      <c r="D19" s="55">
        <f>+'FY00 IUs'!D21+'FY99 IUs'!D19</f>
        <v>0</v>
      </c>
      <c r="E19" s="55">
        <f>+'FY00 IUs'!E21+'FY99 IUs'!E19</f>
        <v>0</v>
      </c>
      <c r="F19" s="55">
        <f>+'FY00 IUs'!F21+'FY99 IUs'!F19</f>
        <v>0</v>
      </c>
      <c r="G19" s="55">
        <f>+'FY00 IUs'!G21+'FY99 IUs'!G19</f>
        <v>2155</v>
      </c>
      <c r="H19" s="55">
        <f>+'FY00 IUs'!H21+'FY99 IUs'!H19</f>
        <v>3</v>
      </c>
      <c r="I19" s="55">
        <f>+'FY00 IUs'!I21+'FY99 IUs'!I19</f>
        <v>18</v>
      </c>
      <c r="J19" s="55">
        <f>+'FY00 IUs'!J21+'FY99 IUs'!J19</f>
        <v>2470</v>
      </c>
      <c r="K19" s="55">
        <f>+'FY00 IUs'!K21+'FY99 IUs'!K19</f>
        <v>0</v>
      </c>
      <c r="L19" s="55">
        <f>+'FY00 IUs'!L21+'FY99 IUs'!L19</f>
        <v>20</v>
      </c>
      <c r="M19" s="55">
        <f t="shared" si="2"/>
        <v>4625</v>
      </c>
      <c r="N19" s="55">
        <f t="shared" si="0"/>
        <v>3</v>
      </c>
      <c r="O19" s="55">
        <f t="shared" si="1"/>
        <v>38</v>
      </c>
    </row>
    <row r="20" spans="1:15" ht="12.75">
      <c r="A20" s="55" t="s">
        <v>9</v>
      </c>
      <c r="B20" s="55" t="s">
        <v>32</v>
      </c>
      <c r="C20" s="55" t="s">
        <v>33</v>
      </c>
      <c r="D20" s="55">
        <f>+'FY00 IUs'!D22+'FY99 IUs'!D20</f>
        <v>356</v>
      </c>
      <c r="E20" s="55">
        <f>+'FY00 IUs'!E22+'FY99 IUs'!E20</f>
        <v>3</v>
      </c>
      <c r="F20" s="55">
        <f>+'FY00 IUs'!F22+'FY99 IUs'!F20</f>
        <v>59</v>
      </c>
      <c r="G20" s="55">
        <f>+'FY00 IUs'!G22+'FY99 IUs'!G20</f>
        <v>2170</v>
      </c>
      <c r="H20" s="55">
        <f>+'FY00 IUs'!H22+'FY99 IUs'!H20</f>
        <v>8</v>
      </c>
      <c r="I20" s="55">
        <f>+'FY00 IUs'!I22+'FY99 IUs'!I20</f>
        <v>394</v>
      </c>
      <c r="J20" s="55">
        <f>+'FY00 IUs'!J22+'FY99 IUs'!J20</f>
        <v>2104</v>
      </c>
      <c r="K20" s="55">
        <f>+'FY00 IUs'!K22+'FY99 IUs'!K20</f>
        <v>4</v>
      </c>
      <c r="L20" s="55">
        <f>+'FY00 IUs'!L22+'FY99 IUs'!L20</f>
        <v>271</v>
      </c>
      <c r="M20" s="55">
        <f t="shared" si="2"/>
        <v>4630</v>
      </c>
      <c r="N20" s="55">
        <f t="shared" si="0"/>
        <v>15</v>
      </c>
      <c r="O20" s="55">
        <f t="shared" si="1"/>
        <v>724</v>
      </c>
    </row>
    <row r="21" spans="1:15" ht="12.75">
      <c r="A21" s="55" t="s">
        <v>9</v>
      </c>
      <c r="B21" s="55" t="s">
        <v>34</v>
      </c>
      <c r="C21" s="55" t="s">
        <v>35</v>
      </c>
      <c r="D21" s="55">
        <f>+'FY00 IUs'!D23+'FY99 IUs'!D21</f>
        <v>4</v>
      </c>
      <c r="E21" s="55">
        <f>+'FY00 IUs'!E23+'FY99 IUs'!E21</f>
        <v>0</v>
      </c>
      <c r="F21" s="55">
        <f>+'FY00 IUs'!F23+'FY99 IUs'!F21</f>
        <v>70</v>
      </c>
      <c r="G21" s="55">
        <f>+'FY00 IUs'!G23+'FY99 IUs'!G21</f>
        <v>25</v>
      </c>
      <c r="H21" s="55">
        <f>+'FY00 IUs'!H23+'FY99 IUs'!H21</f>
        <v>102</v>
      </c>
      <c r="I21" s="55">
        <f>+'FY00 IUs'!I23+'FY99 IUs'!I21</f>
        <v>3697</v>
      </c>
      <c r="J21" s="55">
        <f>+'FY00 IUs'!J23+'FY99 IUs'!J21</f>
        <v>32</v>
      </c>
      <c r="K21" s="55">
        <f>+'FY00 IUs'!K23+'FY99 IUs'!K21</f>
        <v>36</v>
      </c>
      <c r="L21" s="55">
        <f>+'FY00 IUs'!L23+'FY99 IUs'!L21</f>
        <v>3152</v>
      </c>
      <c r="M21" s="55">
        <f t="shared" si="2"/>
        <v>61</v>
      </c>
      <c r="N21" s="55">
        <f t="shared" si="0"/>
        <v>138</v>
      </c>
      <c r="O21" s="55">
        <f t="shared" si="1"/>
        <v>6919</v>
      </c>
    </row>
    <row r="22" spans="1:15" ht="12.75">
      <c r="A22" s="55" t="s">
        <v>9</v>
      </c>
      <c r="B22" s="55" t="s">
        <v>36</v>
      </c>
      <c r="C22" s="55" t="s">
        <v>37</v>
      </c>
      <c r="D22" s="55">
        <f>+'FY00 IUs'!D24+'FY99 IUs'!D22</f>
        <v>21</v>
      </c>
      <c r="E22" s="55">
        <f>+'FY00 IUs'!E24+'FY99 IUs'!E22</f>
        <v>16</v>
      </c>
      <c r="F22" s="55">
        <f>+'FY00 IUs'!F24+'FY99 IUs'!F22</f>
        <v>3240</v>
      </c>
      <c r="G22" s="55">
        <f>+'FY00 IUs'!G24+'FY99 IUs'!G22</f>
        <v>1302</v>
      </c>
      <c r="H22" s="55">
        <f>+'FY00 IUs'!H24+'FY99 IUs'!H22</f>
        <v>12</v>
      </c>
      <c r="I22" s="55">
        <f>+'FY00 IUs'!I24+'FY99 IUs'!I22</f>
        <v>7151</v>
      </c>
      <c r="J22" s="55">
        <f>+'FY00 IUs'!J24+'FY99 IUs'!J22</f>
        <v>1421</v>
      </c>
      <c r="K22" s="55">
        <f>+'FY00 IUs'!K24+'FY99 IUs'!K22</f>
        <v>12</v>
      </c>
      <c r="L22" s="55">
        <f>+'FY00 IUs'!L24+'FY99 IUs'!L22</f>
        <v>5984</v>
      </c>
      <c r="M22" s="55">
        <f t="shared" si="2"/>
        <v>2744</v>
      </c>
      <c r="N22" s="55">
        <f t="shared" si="0"/>
        <v>40</v>
      </c>
      <c r="O22" s="55">
        <f t="shared" si="1"/>
        <v>16375</v>
      </c>
    </row>
    <row r="23" spans="1:15" ht="12.75">
      <c r="A23" s="55" t="s">
        <v>9</v>
      </c>
      <c r="B23" s="55" t="s">
        <v>38</v>
      </c>
      <c r="C23" s="55" t="s">
        <v>39</v>
      </c>
      <c r="D23" s="55">
        <f>+'FY00 IUs'!D25+'FY99 IUs'!D23</f>
        <v>40</v>
      </c>
      <c r="E23" s="55">
        <f>+'FY00 IUs'!E25+'FY99 IUs'!E23</f>
        <v>16</v>
      </c>
      <c r="F23" s="55">
        <f>+'FY00 IUs'!F25+'FY99 IUs'!F23</f>
        <v>1964</v>
      </c>
      <c r="G23" s="55">
        <f>+'FY00 IUs'!G25+'FY99 IUs'!G23</f>
        <v>140</v>
      </c>
      <c r="H23" s="55">
        <f>+'FY00 IUs'!H25+'FY99 IUs'!H23</f>
        <v>5</v>
      </c>
      <c r="I23" s="55">
        <f>+'FY00 IUs'!I25+'FY99 IUs'!I23</f>
        <v>5266</v>
      </c>
      <c r="J23" s="55">
        <f>+'FY00 IUs'!J25+'FY99 IUs'!J23</f>
        <v>236</v>
      </c>
      <c r="K23" s="55">
        <f>+'FY00 IUs'!K25+'FY99 IUs'!K23</f>
        <v>0</v>
      </c>
      <c r="L23" s="55">
        <f>+'FY00 IUs'!L25+'FY99 IUs'!L23</f>
        <v>4897</v>
      </c>
      <c r="M23" s="55">
        <f t="shared" si="2"/>
        <v>416</v>
      </c>
      <c r="N23" s="55">
        <f t="shared" si="0"/>
        <v>21</v>
      </c>
      <c r="O23" s="55">
        <f t="shared" si="1"/>
        <v>12127</v>
      </c>
    </row>
    <row r="27" ht="12.75">
      <c r="A27" s="5" t="s">
        <v>472</v>
      </c>
    </row>
    <row r="28" ht="12.75">
      <c r="A28" s="5" t="s">
        <v>495</v>
      </c>
    </row>
    <row r="29" spans="1:15" ht="12.75">
      <c r="A29" s="117" t="s">
        <v>424</v>
      </c>
      <c r="B29" s="118"/>
      <c r="C29" s="119"/>
      <c r="D29" s="111" t="s">
        <v>500</v>
      </c>
      <c r="E29" s="112"/>
      <c r="F29" s="113"/>
      <c r="G29" s="111" t="s">
        <v>499</v>
      </c>
      <c r="H29" s="112"/>
      <c r="I29" s="113"/>
      <c r="J29" s="111" t="s">
        <v>498</v>
      </c>
      <c r="K29" s="112"/>
      <c r="L29" s="113"/>
      <c r="M29" s="134" t="s">
        <v>497</v>
      </c>
      <c r="N29" s="136"/>
      <c r="O29" s="138"/>
    </row>
    <row r="30" spans="1:15" ht="12.75">
      <c r="A30" s="107"/>
      <c r="B30" s="108"/>
      <c r="C30" s="120"/>
      <c r="D30" s="114"/>
      <c r="E30" s="115"/>
      <c r="F30" s="116"/>
      <c r="G30" s="114"/>
      <c r="H30" s="115"/>
      <c r="I30" s="116"/>
      <c r="J30" s="114"/>
      <c r="K30" s="115"/>
      <c r="L30" s="116"/>
      <c r="M30" s="135"/>
      <c r="N30" s="137"/>
      <c r="O30" s="139"/>
    </row>
    <row r="31" spans="1:15" ht="12.75">
      <c r="A31" s="107"/>
      <c r="B31" s="108"/>
      <c r="C31" s="120"/>
      <c r="D31" s="96" t="s">
        <v>6</v>
      </c>
      <c r="E31" s="88" t="s">
        <v>7</v>
      </c>
      <c r="F31" s="97" t="s">
        <v>8</v>
      </c>
      <c r="G31" s="37" t="s">
        <v>6</v>
      </c>
      <c r="H31" s="36" t="s">
        <v>7</v>
      </c>
      <c r="I31" s="38" t="s">
        <v>8</v>
      </c>
      <c r="J31" s="37" t="s">
        <v>6</v>
      </c>
      <c r="K31" s="36" t="s">
        <v>7</v>
      </c>
      <c r="L31" s="38" t="s">
        <v>8</v>
      </c>
      <c r="M31" s="36" t="s">
        <v>6</v>
      </c>
      <c r="N31" s="36" t="s">
        <v>489</v>
      </c>
      <c r="O31" s="38" t="s">
        <v>8</v>
      </c>
    </row>
    <row r="32" spans="1:15" ht="12.75">
      <c r="A32" s="17" t="s">
        <v>9</v>
      </c>
      <c r="B32" s="18" t="s">
        <v>10</v>
      </c>
      <c r="C32" s="102" t="s">
        <v>11</v>
      </c>
      <c r="D32" s="99">
        <f>'FY99 IUs'!D57+'FY00 IUs'!D50</f>
        <v>2</v>
      </c>
      <c r="E32" s="99">
        <f>'FY99 IUs'!E57+'FY00 IUs'!E50</f>
        <v>0</v>
      </c>
      <c r="F32" s="100">
        <f>'FY99 IUs'!F57+'FY00 IUs'!F50</f>
        <v>352</v>
      </c>
      <c r="G32" s="94">
        <f>'FY99 IUs'!G57+'FY00 IUs'!G50</f>
        <v>78</v>
      </c>
      <c r="H32" s="99">
        <f>'FY99 IUs'!H57+'FY00 IUs'!H50</f>
        <v>0</v>
      </c>
      <c r="I32" s="100">
        <f>'FY99 IUs'!I57+'FY00 IUs'!I50</f>
        <v>1168</v>
      </c>
      <c r="J32" s="94">
        <f>'FY99 IUs'!J57+'FY00 IUs'!J50</f>
        <v>51</v>
      </c>
      <c r="K32" s="99">
        <f>'FY99 IUs'!K57+'FY00 IUs'!K50</f>
        <v>0</v>
      </c>
      <c r="L32" s="100">
        <f>'FY99 IUs'!L57+'FY00 IUs'!L50</f>
        <v>986</v>
      </c>
      <c r="M32" s="94">
        <f>'FY99 IUs'!M57+'FY00 IUs'!M50</f>
        <v>75</v>
      </c>
      <c r="N32" s="99">
        <f>'FY99 IUs'!N57+'FY00 IUs'!N50</f>
        <v>0</v>
      </c>
      <c r="O32" s="100">
        <f>'FY99 IUs'!O57+'FY00 IUs'!O50</f>
        <v>0</v>
      </c>
    </row>
    <row r="33" spans="1:15" ht="12.75">
      <c r="A33" s="6" t="s">
        <v>9</v>
      </c>
      <c r="B33" s="7" t="s">
        <v>12</v>
      </c>
      <c r="C33" s="24" t="s">
        <v>13</v>
      </c>
      <c r="D33" s="98">
        <f>'FY99 IUs'!D58+'FY00 IUs'!D51</f>
        <v>84</v>
      </c>
      <c r="E33" s="98">
        <f>'FY99 IUs'!E58+'FY00 IUs'!E51</f>
        <v>0</v>
      </c>
      <c r="F33" s="101">
        <f>'FY99 IUs'!F58+'FY00 IUs'!F51</f>
        <v>8</v>
      </c>
      <c r="G33" s="95">
        <f>'FY99 IUs'!G58+'FY00 IUs'!G51</f>
        <v>0</v>
      </c>
      <c r="H33" s="98">
        <f>'FY99 IUs'!H58+'FY00 IUs'!H51</f>
        <v>0</v>
      </c>
      <c r="I33" s="101">
        <f>'FY99 IUs'!I58+'FY00 IUs'!I51</f>
        <v>14</v>
      </c>
      <c r="J33" s="95">
        <f>'FY99 IUs'!J58+'FY00 IUs'!J51</f>
        <v>0</v>
      </c>
      <c r="K33" s="98">
        <f>'FY99 IUs'!K58+'FY00 IUs'!K51</f>
        <v>0</v>
      </c>
      <c r="L33" s="101">
        <f>'FY99 IUs'!L58+'FY00 IUs'!L51</f>
        <v>7</v>
      </c>
      <c r="M33" s="95">
        <f>'FY99 IUs'!M58+'FY00 IUs'!M51</f>
        <v>1440</v>
      </c>
      <c r="N33" s="98">
        <f>'FY99 IUs'!N58+'FY00 IUs'!N51</f>
        <v>0</v>
      </c>
      <c r="O33" s="101">
        <f>'FY99 IUs'!O58+'FY00 IUs'!O51</f>
        <v>0</v>
      </c>
    </row>
    <row r="34" spans="1:15" ht="12.75">
      <c r="A34" s="6" t="s">
        <v>9</v>
      </c>
      <c r="B34" s="7" t="s">
        <v>14</v>
      </c>
      <c r="C34" s="24" t="s">
        <v>15</v>
      </c>
      <c r="D34" s="98">
        <f>'FY99 IUs'!D59+'FY00 IUs'!D52</f>
        <v>0</v>
      </c>
      <c r="E34" s="98">
        <f>'FY99 IUs'!E59+'FY00 IUs'!E52</f>
        <v>0</v>
      </c>
      <c r="F34" s="101">
        <f>'FY99 IUs'!F59+'FY00 IUs'!F52</f>
        <v>3195</v>
      </c>
      <c r="G34" s="95">
        <f>'FY99 IUs'!G59+'FY00 IUs'!G52</f>
        <v>2</v>
      </c>
      <c r="H34" s="98">
        <f>'FY99 IUs'!H59+'FY00 IUs'!H52</f>
        <v>0</v>
      </c>
      <c r="I34" s="101">
        <f>'FY99 IUs'!I59+'FY00 IUs'!I52</f>
        <v>2793</v>
      </c>
      <c r="J34" s="95">
        <f>'FY99 IUs'!J59+'FY00 IUs'!J52</f>
        <v>8</v>
      </c>
      <c r="K34" s="98">
        <f>'FY99 IUs'!K59+'FY00 IUs'!K52</f>
        <v>0</v>
      </c>
      <c r="L34" s="101">
        <f>'FY99 IUs'!L59+'FY00 IUs'!L52</f>
        <v>3318</v>
      </c>
      <c r="M34" s="95">
        <f>'FY99 IUs'!M59+'FY00 IUs'!M52</f>
        <v>108</v>
      </c>
      <c r="N34" s="98">
        <f>'FY99 IUs'!N59+'FY00 IUs'!N52</f>
        <v>0</v>
      </c>
      <c r="O34" s="101">
        <f>'FY99 IUs'!O59+'FY00 IUs'!O52</f>
        <v>0</v>
      </c>
    </row>
    <row r="35" spans="1:15" ht="12.75">
      <c r="A35" s="6" t="s">
        <v>9</v>
      </c>
      <c r="B35" s="7" t="s">
        <v>16</v>
      </c>
      <c r="C35" s="24" t="s">
        <v>17</v>
      </c>
      <c r="D35" s="98">
        <f>'FY99 IUs'!D60+'FY00 IUs'!D53</f>
        <v>7</v>
      </c>
      <c r="E35" s="98">
        <f>'FY99 IUs'!E60+'FY00 IUs'!E53</f>
        <v>0</v>
      </c>
      <c r="F35" s="101">
        <f>'FY99 IUs'!F60+'FY00 IUs'!F53</f>
        <v>586</v>
      </c>
      <c r="G35" s="95">
        <f>'FY99 IUs'!G60+'FY00 IUs'!G53</f>
        <v>0</v>
      </c>
      <c r="H35" s="98">
        <f>'FY99 IUs'!H60+'FY00 IUs'!H53</f>
        <v>0</v>
      </c>
      <c r="I35" s="101">
        <f>'FY99 IUs'!I60+'FY00 IUs'!I53</f>
        <v>1318</v>
      </c>
      <c r="J35" s="95">
        <f>'FY99 IUs'!J60+'FY00 IUs'!J53</f>
        <v>0</v>
      </c>
      <c r="K35" s="98">
        <f>'FY99 IUs'!K60+'FY00 IUs'!K53</f>
        <v>0</v>
      </c>
      <c r="L35" s="101">
        <f>'FY99 IUs'!L60+'FY00 IUs'!L53</f>
        <v>671</v>
      </c>
      <c r="M35" s="95">
        <f>'FY99 IUs'!M60+'FY00 IUs'!M53</f>
        <v>30</v>
      </c>
      <c r="N35" s="98">
        <f>'FY99 IUs'!N60+'FY00 IUs'!N53</f>
        <v>0</v>
      </c>
      <c r="O35" s="101">
        <f>'FY99 IUs'!O60+'FY00 IUs'!O53</f>
        <v>0</v>
      </c>
    </row>
    <row r="36" spans="1:15" ht="12.75">
      <c r="A36" s="6" t="s">
        <v>9</v>
      </c>
      <c r="B36" s="7" t="s">
        <v>18</v>
      </c>
      <c r="C36" s="24" t="s">
        <v>19</v>
      </c>
      <c r="D36" s="98">
        <f>'FY99 IUs'!D61+'FY00 IUs'!D54</f>
        <v>12</v>
      </c>
      <c r="E36" s="98">
        <f>'FY99 IUs'!E61+'FY00 IUs'!E54</f>
        <v>0</v>
      </c>
      <c r="F36" s="101">
        <f>'FY99 IUs'!F61+'FY00 IUs'!F54</f>
        <v>238</v>
      </c>
      <c r="G36" s="95">
        <f>'FY99 IUs'!G61+'FY00 IUs'!G54</f>
        <v>3</v>
      </c>
      <c r="H36" s="98">
        <f>'FY99 IUs'!H61+'FY00 IUs'!H54</f>
        <v>0</v>
      </c>
      <c r="I36" s="101">
        <f>'FY99 IUs'!I61+'FY00 IUs'!I54</f>
        <v>134</v>
      </c>
      <c r="J36" s="95">
        <f>'FY99 IUs'!J61+'FY00 IUs'!J54</f>
        <v>0</v>
      </c>
      <c r="K36" s="98">
        <f>'FY99 IUs'!K61+'FY00 IUs'!K54</f>
        <v>0</v>
      </c>
      <c r="L36" s="101">
        <f>'FY99 IUs'!L61+'FY00 IUs'!L54</f>
        <v>249</v>
      </c>
      <c r="M36" s="95">
        <f>'FY99 IUs'!M61+'FY00 IUs'!M54</f>
        <v>22</v>
      </c>
      <c r="N36" s="98">
        <f>'FY99 IUs'!N61+'FY00 IUs'!N54</f>
        <v>0</v>
      </c>
      <c r="O36" s="101">
        <f>'FY99 IUs'!O61+'FY00 IUs'!O54</f>
        <v>0</v>
      </c>
    </row>
    <row r="37" spans="1:15" ht="12.75">
      <c r="A37" s="6" t="s">
        <v>9</v>
      </c>
      <c r="B37" s="7" t="s">
        <v>20</v>
      </c>
      <c r="C37" s="24" t="s">
        <v>21</v>
      </c>
      <c r="D37" s="98">
        <f>'FY99 IUs'!D62+'FY00 IUs'!D55</f>
        <v>0</v>
      </c>
      <c r="E37" s="98">
        <f>'FY99 IUs'!E62+'FY00 IUs'!E55</f>
        <v>0</v>
      </c>
      <c r="F37" s="101">
        <f>'FY99 IUs'!F62+'FY00 IUs'!F55</f>
        <v>0</v>
      </c>
      <c r="G37" s="95">
        <f>'FY99 IUs'!G62+'FY00 IUs'!G55</f>
        <v>0</v>
      </c>
      <c r="H37" s="98">
        <f>'FY99 IUs'!H62+'FY00 IUs'!H55</f>
        <v>0</v>
      </c>
      <c r="I37" s="101">
        <f>'FY99 IUs'!I62+'FY00 IUs'!I55</f>
        <v>0</v>
      </c>
      <c r="J37" s="95">
        <f>'FY99 IUs'!J62+'FY00 IUs'!J55</f>
        <v>0</v>
      </c>
      <c r="K37" s="98">
        <f>'FY99 IUs'!K62+'FY00 IUs'!K55</f>
        <v>0</v>
      </c>
      <c r="L37" s="101">
        <f>'FY99 IUs'!L62+'FY00 IUs'!L55</f>
        <v>0</v>
      </c>
      <c r="M37" s="95">
        <f>'FY99 IUs'!M62+'FY00 IUs'!M55</f>
        <v>192</v>
      </c>
      <c r="N37" s="98">
        <f>'FY99 IUs'!N62+'FY00 IUs'!N55</f>
        <v>0</v>
      </c>
      <c r="O37" s="101">
        <f>'FY99 IUs'!O62+'FY00 IUs'!O55</f>
        <v>0</v>
      </c>
    </row>
    <row r="38" spans="1:15" ht="12.75">
      <c r="A38" s="6" t="s">
        <v>9</v>
      </c>
      <c r="B38" s="7" t="s">
        <v>22</v>
      </c>
      <c r="C38" s="103" t="s">
        <v>496</v>
      </c>
      <c r="D38" s="98">
        <f>'FY99 IUs'!D63</f>
        <v>0</v>
      </c>
      <c r="E38" s="98">
        <f>'FY99 IUs'!E63</f>
        <v>0</v>
      </c>
      <c r="F38" s="101">
        <f>'FY99 IUs'!F63</f>
        <v>0</v>
      </c>
      <c r="G38" s="95">
        <f>'FY99 IUs'!G63</f>
        <v>0</v>
      </c>
      <c r="H38" s="98">
        <f>'FY99 IUs'!H63</f>
        <v>0</v>
      </c>
      <c r="I38" s="101">
        <f>'FY99 IUs'!I63</f>
        <v>36</v>
      </c>
      <c r="J38" s="95">
        <f>'FY99 IUs'!J63</f>
        <v>0</v>
      </c>
      <c r="K38" s="98">
        <f>'FY99 IUs'!K63</f>
        <v>0</v>
      </c>
      <c r="L38" s="101">
        <f>'FY99 IUs'!L63</f>
        <v>0</v>
      </c>
      <c r="M38" s="95">
        <f>'FY99 IUs'!M63</f>
        <v>0</v>
      </c>
      <c r="N38" s="98">
        <f>'FY99 IUs'!N63</f>
        <v>0</v>
      </c>
      <c r="O38" s="101">
        <f>'FY99 IUs'!O63</f>
        <v>0</v>
      </c>
    </row>
    <row r="39" spans="1:15" ht="12.75">
      <c r="A39" s="6" t="s">
        <v>9</v>
      </c>
      <c r="B39" s="7" t="s">
        <v>24</v>
      </c>
      <c r="C39" s="24" t="s">
        <v>25</v>
      </c>
      <c r="D39" s="98">
        <f>'FY00 IUs'!D56+'FY99 IUs'!D64</f>
        <v>502</v>
      </c>
      <c r="E39" s="98">
        <f>'FY00 IUs'!E56+'FY99 IUs'!E64</f>
        <v>0</v>
      </c>
      <c r="F39" s="101">
        <f>'FY00 IUs'!F56+'FY99 IUs'!F64</f>
        <v>1471</v>
      </c>
      <c r="G39" s="95">
        <f>'FY00 IUs'!G56+'FY99 IUs'!G64</f>
        <v>745</v>
      </c>
      <c r="H39" s="98">
        <f>'FY00 IUs'!H56+'FY99 IUs'!H64</f>
        <v>0</v>
      </c>
      <c r="I39" s="101">
        <f>'FY00 IUs'!I56+'FY99 IUs'!I64</f>
        <v>559</v>
      </c>
      <c r="J39" s="95">
        <f>'FY00 IUs'!J56+'FY99 IUs'!J64</f>
        <v>113</v>
      </c>
      <c r="K39" s="98">
        <f>'FY00 IUs'!K56+'FY99 IUs'!K64</f>
        <v>0</v>
      </c>
      <c r="L39" s="101">
        <f>'FY00 IUs'!L56+'FY99 IUs'!L64</f>
        <v>356</v>
      </c>
      <c r="M39" s="95">
        <f>'FY00 IUs'!M56+'FY99 IUs'!M64</f>
        <v>8261</v>
      </c>
      <c r="N39" s="98">
        <f>'FY00 IUs'!N56+'FY99 IUs'!N64</f>
        <v>0</v>
      </c>
      <c r="O39" s="101">
        <f>'FY00 IUs'!O56+'FY99 IUs'!O64</f>
        <v>0</v>
      </c>
    </row>
    <row r="40" spans="1:15" ht="12.75">
      <c r="A40" s="6" t="s">
        <v>9</v>
      </c>
      <c r="B40" s="7" t="s">
        <v>26</v>
      </c>
      <c r="C40" s="24" t="s">
        <v>27</v>
      </c>
      <c r="D40" s="98">
        <f>'FY00 IUs'!D57+'FY99 IUs'!D65</f>
        <v>30</v>
      </c>
      <c r="E40" s="98">
        <f>'FY00 IUs'!E57+'FY99 IUs'!E65</f>
        <v>0</v>
      </c>
      <c r="F40" s="101">
        <f>'FY00 IUs'!F57+'FY99 IUs'!F65</f>
        <v>214</v>
      </c>
      <c r="G40" s="95">
        <f>'FY00 IUs'!G57+'FY99 IUs'!G65</f>
        <v>0</v>
      </c>
      <c r="H40" s="98">
        <f>'FY00 IUs'!H57+'FY99 IUs'!H65</f>
        <v>0</v>
      </c>
      <c r="I40" s="101">
        <f>'FY00 IUs'!I57+'FY99 IUs'!I65</f>
        <v>768</v>
      </c>
      <c r="J40" s="95">
        <f>'FY00 IUs'!J57+'FY99 IUs'!J65</f>
        <v>2</v>
      </c>
      <c r="K40" s="98">
        <f>'FY00 IUs'!K57+'FY99 IUs'!K65</f>
        <v>0</v>
      </c>
      <c r="L40" s="101">
        <f>'FY00 IUs'!L57+'FY99 IUs'!L65</f>
        <v>920</v>
      </c>
      <c r="M40" s="95">
        <f>'FY00 IUs'!M57+'FY99 IUs'!M65</f>
        <v>778</v>
      </c>
      <c r="N40" s="98">
        <f>'FY00 IUs'!N57+'FY99 IUs'!N65</f>
        <v>0</v>
      </c>
      <c r="O40" s="101">
        <f>'FY00 IUs'!O57+'FY99 IUs'!O65</f>
        <v>0</v>
      </c>
    </row>
    <row r="41" spans="1:15" ht="12.75">
      <c r="A41" s="6" t="s">
        <v>9</v>
      </c>
      <c r="B41" s="7" t="s">
        <v>28</v>
      </c>
      <c r="C41" s="24" t="s">
        <v>29</v>
      </c>
      <c r="D41" s="98">
        <f>'FY00 IUs'!D58+'FY99 IUs'!D66</f>
        <v>0</v>
      </c>
      <c r="E41" s="98">
        <f>'FY00 IUs'!E58+'FY99 IUs'!E66</f>
        <v>0</v>
      </c>
      <c r="F41" s="101">
        <f>'FY00 IUs'!F58+'FY99 IUs'!F66</f>
        <v>0</v>
      </c>
      <c r="G41" s="95">
        <f>'FY00 IUs'!G58+'FY99 IUs'!G66</f>
        <v>0</v>
      </c>
      <c r="H41" s="98">
        <f>'FY00 IUs'!H58+'FY99 IUs'!H66</f>
        <v>0</v>
      </c>
      <c r="I41" s="101">
        <f>'FY00 IUs'!I58+'FY99 IUs'!I66</f>
        <v>8</v>
      </c>
      <c r="J41" s="95">
        <f>'FY00 IUs'!J58+'FY99 IUs'!J66</f>
        <v>0</v>
      </c>
      <c r="K41" s="98">
        <f>'FY00 IUs'!K58+'FY99 IUs'!K66</f>
        <v>0</v>
      </c>
      <c r="L41" s="101">
        <f>'FY00 IUs'!L58+'FY99 IUs'!L66</f>
        <v>0</v>
      </c>
      <c r="M41" s="95">
        <f>'FY00 IUs'!M58+'FY99 IUs'!M66</f>
        <v>0</v>
      </c>
      <c r="N41" s="98">
        <f>'FY00 IUs'!N58+'FY99 IUs'!N66</f>
        <v>0</v>
      </c>
      <c r="O41" s="101">
        <f>'FY00 IUs'!O58+'FY99 IUs'!O66</f>
        <v>0</v>
      </c>
    </row>
    <row r="42" spans="1:3" ht="12.75">
      <c r="A42" s="89" t="s">
        <v>40</v>
      </c>
      <c r="B42" s="11" t="s">
        <v>30</v>
      </c>
      <c r="C42" s="90" t="s">
        <v>31</v>
      </c>
    </row>
    <row r="43" spans="1:3" ht="12.75">
      <c r="A43" s="89" t="s">
        <v>9</v>
      </c>
      <c r="B43" s="11" t="s">
        <v>32</v>
      </c>
      <c r="C43" s="90" t="s">
        <v>33</v>
      </c>
    </row>
    <row r="44" spans="1:3" ht="12.75">
      <c r="A44" s="89" t="s">
        <v>9</v>
      </c>
      <c r="B44" s="11" t="s">
        <v>34</v>
      </c>
      <c r="C44" s="90" t="s">
        <v>35</v>
      </c>
    </row>
    <row r="45" spans="1:15" ht="12.75">
      <c r="A45" s="6" t="s">
        <v>9</v>
      </c>
      <c r="B45" s="7" t="s">
        <v>36</v>
      </c>
      <c r="C45" s="24" t="s">
        <v>37</v>
      </c>
      <c r="D45" s="98">
        <f>'FY00 IUs'!D59+'FY99 IUs'!D67</f>
        <v>4</v>
      </c>
      <c r="E45" s="98">
        <f>'FY00 IUs'!E59+'FY99 IUs'!E67</f>
        <v>0</v>
      </c>
      <c r="F45" s="101">
        <f>'FY00 IUs'!F59+'FY99 IUs'!F67</f>
        <v>508</v>
      </c>
      <c r="G45" s="95">
        <f>'FY00 IUs'!G59+'FY99 IUs'!G67</f>
        <v>6</v>
      </c>
      <c r="H45" s="98">
        <f>'FY00 IUs'!H59+'FY99 IUs'!H67</f>
        <v>0</v>
      </c>
      <c r="I45" s="101">
        <f>'FY00 IUs'!I59+'FY99 IUs'!I67</f>
        <v>522</v>
      </c>
      <c r="J45" s="95">
        <f>'FY00 IUs'!J59+'FY99 IUs'!J67</f>
        <v>21</v>
      </c>
      <c r="K45" s="98">
        <f>'FY00 IUs'!K59+'FY99 IUs'!K67</f>
        <v>0</v>
      </c>
      <c r="L45" s="101">
        <f>'FY00 IUs'!L59+'FY99 IUs'!L67</f>
        <v>898</v>
      </c>
      <c r="M45" s="95">
        <f>'FY00 IUs'!M59+'FY99 IUs'!M67</f>
        <v>0</v>
      </c>
      <c r="N45" s="98">
        <f>'FY00 IUs'!N59+'FY99 IUs'!N67</f>
        <v>0</v>
      </c>
      <c r="O45" s="101">
        <f>'FY00 IUs'!O59+'FY99 IUs'!O67</f>
        <v>0</v>
      </c>
    </row>
    <row r="46" spans="1:15" ht="12.75">
      <c r="A46" s="19" t="s">
        <v>9</v>
      </c>
      <c r="B46" s="104" t="s">
        <v>38</v>
      </c>
      <c r="C46" s="105" t="s">
        <v>39</v>
      </c>
      <c r="D46" s="98">
        <f>'FY00 IUs'!D60+'FY99 IUs'!D68</f>
        <v>0</v>
      </c>
      <c r="E46" s="98">
        <f>'FY00 IUs'!E60+'FY99 IUs'!E68</f>
        <v>0</v>
      </c>
      <c r="F46" s="101">
        <f>'FY00 IUs'!F60+'FY99 IUs'!F68</f>
        <v>794</v>
      </c>
      <c r="G46" s="95">
        <f>'FY00 IUs'!G60+'FY99 IUs'!G68</f>
        <v>0</v>
      </c>
      <c r="H46" s="98">
        <f>'FY00 IUs'!H60+'FY99 IUs'!H68</f>
        <v>0</v>
      </c>
      <c r="I46" s="101">
        <f>'FY00 IUs'!I60+'FY99 IUs'!I68</f>
        <v>1664</v>
      </c>
      <c r="J46" s="95">
        <f>'FY00 IUs'!J60+'FY99 IUs'!J68</f>
        <v>0</v>
      </c>
      <c r="K46" s="98">
        <f>'FY00 IUs'!K60+'FY99 IUs'!K68</f>
        <v>0</v>
      </c>
      <c r="L46" s="101">
        <f>'FY00 IUs'!L60+'FY99 IUs'!L68</f>
        <v>1128</v>
      </c>
      <c r="M46" s="95">
        <f>'FY00 IUs'!M60+'FY99 IUs'!M68</f>
        <v>0</v>
      </c>
      <c r="N46" s="98">
        <f>'FY00 IUs'!N60+'FY99 IUs'!N68</f>
        <v>0</v>
      </c>
      <c r="O46" s="101">
        <f>'FY00 IUs'!O60+'FY99 IUs'!O68</f>
        <v>0</v>
      </c>
    </row>
    <row r="47" spans="1:15" ht="12.75">
      <c r="A47" s="129" t="s">
        <v>366</v>
      </c>
      <c r="B47" s="130"/>
      <c r="C47" s="130"/>
      <c r="D47" s="91">
        <f aca="true" t="shared" si="3" ref="D47:O47">SUM(D32:D46)</f>
        <v>641</v>
      </c>
      <c r="E47" s="92">
        <f t="shared" si="3"/>
        <v>0</v>
      </c>
      <c r="F47" s="93">
        <f t="shared" si="3"/>
        <v>7366</v>
      </c>
      <c r="G47" s="91">
        <f t="shared" si="3"/>
        <v>834</v>
      </c>
      <c r="H47" s="92">
        <f t="shared" si="3"/>
        <v>0</v>
      </c>
      <c r="I47" s="93">
        <f t="shared" si="3"/>
        <v>8984</v>
      </c>
      <c r="J47" s="91">
        <f t="shared" si="3"/>
        <v>195</v>
      </c>
      <c r="K47" s="92">
        <f t="shared" si="3"/>
        <v>0</v>
      </c>
      <c r="L47" s="93">
        <f t="shared" si="3"/>
        <v>8533</v>
      </c>
      <c r="M47" s="91">
        <f t="shared" si="3"/>
        <v>10906</v>
      </c>
      <c r="N47" s="92">
        <f t="shared" si="3"/>
        <v>0</v>
      </c>
      <c r="O47" s="93">
        <f t="shared" si="3"/>
        <v>0</v>
      </c>
    </row>
  </sheetData>
  <mergeCells count="11">
    <mergeCell ref="M7:O7"/>
    <mergeCell ref="A7:C8"/>
    <mergeCell ref="G7:I7"/>
    <mergeCell ref="J7:L7"/>
    <mergeCell ref="D7:F7"/>
    <mergeCell ref="A47:C47"/>
    <mergeCell ref="M29:O30"/>
    <mergeCell ref="J29:L30"/>
    <mergeCell ref="A29:C31"/>
    <mergeCell ref="D29:F30"/>
    <mergeCell ref="G29:I30"/>
  </mergeCells>
  <printOptions/>
  <pageMargins left="0.75" right="0.75" top="1" bottom="1" header="0.5" footer="0.5"/>
  <pageSetup fitToHeight="1" fitToWidth="1" horizontalDpi="600" verticalDpi="600" orientation="landscape" scale="85"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4"/>
  <dimension ref="A1:W50"/>
  <sheetViews>
    <sheetView tabSelected="1" workbookViewId="0" topLeftCell="A1">
      <selection activeCell="A1" sqref="A1"/>
    </sheetView>
  </sheetViews>
  <sheetFormatPr defaultColWidth="9.140625" defaultRowHeight="12.75"/>
  <cols>
    <col min="1" max="1" width="4.8515625" style="1" customWidth="1"/>
    <col min="2" max="2" width="5.140625" style="1" customWidth="1"/>
    <col min="3" max="3" width="29.57421875" style="1" customWidth="1"/>
    <col min="4" max="15" width="8.7109375" style="1" customWidth="1"/>
    <col min="16" max="16" width="10.28125" style="1" customWidth="1"/>
    <col min="17" max="17" width="9.8515625" style="1" customWidth="1"/>
    <col min="18" max="18" width="10.140625" style="1" customWidth="1"/>
    <col min="19" max="16384" width="8.8515625" style="1" customWidth="1"/>
  </cols>
  <sheetData>
    <row r="1" ht="12.75">
      <c r="A1" s="5" t="s">
        <v>474</v>
      </c>
    </row>
    <row r="2" ht="12.75">
      <c r="A2" s="5" t="s">
        <v>503</v>
      </c>
    </row>
    <row r="3" ht="12.75">
      <c r="A3" s="5" t="s">
        <v>504</v>
      </c>
    </row>
    <row r="4" ht="12.75">
      <c r="A4" s="80" t="s">
        <v>484</v>
      </c>
    </row>
    <row r="5" ht="12.75">
      <c r="A5" s="81" t="s">
        <v>505</v>
      </c>
    </row>
    <row r="6" spans="18:23" ht="15.75" customHeight="1">
      <c r="R6" s="74"/>
      <c r="S6" s="73"/>
      <c r="T6" s="73"/>
      <c r="U6" s="73"/>
      <c r="V6" s="73"/>
      <c r="W6" s="73"/>
    </row>
    <row r="7" spans="1:23" ht="13.5" customHeight="1">
      <c r="A7" s="147" t="s">
        <v>5</v>
      </c>
      <c r="B7" s="148"/>
      <c r="C7" s="149"/>
      <c r="D7" s="143" t="str">
        <f>'2-year total'!D7:F7</f>
        <v>Summer 1 &amp; 2 1998 &amp; Summer 1 &amp; 2 1999</v>
      </c>
      <c r="E7" s="144"/>
      <c r="F7" s="144"/>
      <c r="G7" s="144" t="str">
        <f>'2-year total'!G7:I7</f>
        <v>Fall 1998 &amp; Fall 1999</v>
      </c>
      <c r="H7" s="144"/>
      <c r="I7" s="144"/>
      <c r="J7" s="143" t="str">
        <f>'2-year total'!J7:L7&amp;" (also for grad: Extramural "&amp;'2-year total'!J29&amp;")"</f>
        <v>Spring 1999 &amp; Spring 2000 (also for grad: Extramural Spring 1998 and 1999)</v>
      </c>
      <c r="K7" s="144"/>
      <c r="L7" s="156"/>
      <c r="P7" s="76"/>
      <c r="Q7" s="76"/>
      <c r="R7" s="76"/>
      <c r="S7" s="73"/>
      <c r="T7" s="73"/>
      <c r="U7" s="73"/>
      <c r="V7" s="73"/>
      <c r="W7" s="73"/>
    </row>
    <row r="8" spans="1:21" ht="25.5" customHeight="1">
      <c r="A8" s="150"/>
      <c r="B8" s="151"/>
      <c r="C8" s="152"/>
      <c r="D8" s="145"/>
      <c r="E8" s="146"/>
      <c r="F8" s="146"/>
      <c r="G8" s="146"/>
      <c r="H8" s="146"/>
      <c r="I8" s="146"/>
      <c r="J8" s="145"/>
      <c r="K8" s="146"/>
      <c r="L8" s="157"/>
      <c r="M8" s="158" t="s">
        <v>486</v>
      </c>
      <c r="N8" s="158"/>
      <c r="O8" s="159"/>
      <c r="P8" s="141" t="s">
        <v>488</v>
      </c>
      <c r="Q8" s="141"/>
      <c r="R8" s="141"/>
      <c r="S8" s="77"/>
      <c r="T8" s="77"/>
      <c r="U8" s="77"/>
    </row>
    <row r="9" spans="1:21" ht="37.5" customHeight="1">
      <c r="A9" s="153"/>
      <c r="B9" s="154"/>
      <c r="C9" s="155"/>
      <c r="D9" s="63" t="s">
        <v>6</v>
      </c>
      <c r="E9" s="63" t="s">
        <v>7</v>
      </c>
      <c r="F9" s="63" t="s">
        <v>8</v>
      </c>
      <c r="G9" s="63" t="s">
        <v>6</v>
      </c>
      <c r="H9" s="63" t="s">
        <v>7</v>
      </c>
      <c r="I9" s="63" t="s">
        <v>8</v>
      </c>
      <c r="J9" s="106" t="s">
        <v>6</v>
      </c>
      <c r="K9" s="106" t="s">
        <v>7</v>
      </c>
      <c r="L9" s="106" t="s">
        <v>8</v>
      </c>
      <c r="M9" s="64" t="s">
        <v>478</v>
      </c>
      <c r="N9" s="64" t="s">
        <v>477</v>
      </c>
      <c r="O9" s="64" t="s">
        <v>487</v>
      </c>
      <c r="P9" s="64" t="s">
        <v>478</v>
      </c>
      <c r="Q9" s="72" t="s">
        <v>479</v>
      </c>
      <c r="R9" s="64" t="s">
        <v>480</v>
      </c>
      <c r="S9" s="78"/>
      <c r="T9" s="78"/>
      <c r="U9" s="78"/>
    </row>
    <row r="10" spans="1:21" ht="12.75">
      <c r="A10" s="55" t="s">
        <v>9</v>
      </c>
      <c r="B10" s="55" t="s">
        <v>10</v>
      </c>
      <c r="C10" s="55" t="s">
        <v>11</v>
      </c>
      <c r="D10" s="55">
        <f>+'2-year total'!D9/2</f>
        <v>957.5</v>
      </c>
      <c r="E10" s="55">
        <f>+'2-year total'!E9/2</f>
        <v>1</v>
      </c>
      <c r="F10" s="55">
        <f>+'2-year total'!F9/2+'2-year total'!F32/2</f>
        <v>1971</v>
      </c>
      <c r="G10" s="55">
        <f>+'2-year total'!G9/2</f>
        <v>22080</v>
      </c>
      <c r="H10" s="55">
        <f>+'2-year total'!H9/2</f>
        <v>102.5</v>
      </c>
      <c r="I10" s="55">
        <f>+'2-year total'!I9/2+'2-year total'!I32/2</f>
        <v>6410</v>
      </c>
      <c r="J10" s="55">
        <f>+'2-year total'!J9/2</f>
        <v>20685.5</v>
      </c>
      <c r="K10" s="55">
        <f>+'2-year total'!K9/2</f>
        <v>210</v>
      </c>
      <c r="L10" s="55">
        <f>+'2-year total'!L9/2</f>
        <v>5780</v>
      </c>
      <c r="M10" s="55">
        <f>+J10+G10</f>
        <v>42765.5</v>
      </c>
      <c r="N10" s="55">
        <f>D10</f>
        <v>957.5</v>
      </c>
      <c r="O10" s="55">
        <f>+L10+I10+F10</f>
        <v>14161</v>
      </c>
      <c r="P10" s="65">
        <f>M10/M$25</f>
        <v>0.05304146090834843</v>
      </c>
      <c r="Q10" s="75">
        <f>N10/N$25</f>
        <v>0.03532102477082834</v>
      </c>
      <c r="R10" s="65">
        <f>O10/O$25</f>
        <v>0.06168005296444065</v>
      </c>
      <c r="S10" s="11"/>
      <c r="T10" s="79"/>
      <c r="U10" s="79"/>
    </row>
    <row r="11" spans="1:21" ht="12.75">
      <c r="A11" s="55" t="s">
        <v>9</v>
      </c>
      <c r="B11" s="55" t="s">
        <v>12</v>
      </c>
      <c r="C11" s="55" t="s">
        <v>13</v>
      </c>
      <c r="D11" s="55">
        <f>+'2-year total'!D10/2</f>
        <v>5112</v>
      </c>
      <c r="E11" s="55">
        <f>+'2-year total'!E10/2</f>
        <v>0</v>
      </c>
      <c r="F11" s="55">
        <f>+'2-year total'!F10/2+'2-year total'!F33/2</f>
        <v>324.5</v>
      </c>
      <c r="G11" s="55">
        <f>+'2-year total'!G10/2</f>
        <v>45541.5</v>
      </c>
      <c r="H11" s="55">
        <f>+'2-year total'!H10/2</f>
        <v>9.5</v>
      </c>
      <c r="I11" s="55">
        <f>+'2-year total'!I10/2+'2-year total'!I33/2</f>
        <v>9872.5</v>
      </c>
      <c r="J11" s="55">
        <f>+'2-year total'!J10/2</f>
        <v>45374.5</v>
      </c>
      <c r="K11" s="55">
        <f>+'2-year total'!K10/2</f>
        <v>33</v>
      </c>
      <c r="L11" s="55">
        <f>+'2-year total'!L10/2+'2-year total'!L33/2</f>
        <v>8559</v>
      </c>
      <c r="M11" s="55">
        <f aca="true" t="shared" si="0" ref="M11:M24">+J11+G11</f>
        <v>90916</v>
      </c>
      <c r="N11" s="55">
        <f aca="true" t="shared" si="1" ref="N11:N25">D11</f>
        <v>5112</v>
      </c>
      <c r="O11" s="55">
        <f aca="true" t="shared" si="2" ref="O11:O25">+L11+I11+F11</f>
        <v>18756</v>
      </c>
      <c r="P11" s="65">
        <f aca="true" t="shared" si="3" ref="P11:P25">M11/M$25</f>
        <v>0.11276186318278532</v>
      </c>
      <c r="Q11" s="75">
        <f aca="true" t="shared" si="4" ref="Q11:R25">N11/N$25</f>
        <v>0.18857553903757124</v>
      </c>
      <c r="R11" s="65">
        <f t="shared" si="4"/>
        <v>0.08169416520027178</v>
      </c>
      <c r="S11" s="11"/>
      <c r="T11" s="79"/>
      <c r="U11" s="79"/>
    </row>
    <row r="12" spans="1:21" ht="12.75">
      <c r="A12" s="55" t="s">
        <v>9</v>
      </c>
      <c r="B12" s="55" t="s">
        <v>14</v>
      </c>
      <c r="C12" s="55" t="s">
        <v>15</v>
      </c>
      <c r="D12" s="55">
        <f>+'2-year total'!D11/2</f>
        <v>1004.5</v>
      </c>
      <c r="E12" s="55">
        <f>+'2-year total'!E11/2</f>
        <v>0</v>
      </c>
      <c r="F12" s="55">
        <f>+'2-year total'!F11/2+'2-year total'!F34/2</f>
        <v>4264.5</v>
      </c>
      <c r="G12" s="55">
        <f>+'2-year total'!G11/2</f>
        <v>9828</v>
      </c>
      <c r="H12" s="55">
        <f>+'2-year total'!H11/2</f>
        <v>9</v>
      </c>
      <c r="I12" s="55">
        <f>+'2-year total'!I11/2+'2-year total'!I34/2</f>
        <v>7783</v>
      </c>
      <c r="J12" s="55">
        <f>+'2-year total'!J11/2</f>
        <v>10495</v>
      </c>
      <c r="K12" s="55">
        <f>+'2-year total'!K11/2</f>
        <v>5</v>
      </c>
      <c r="L12" s="55">
        <f>+'2-year total'!L11/2+'2-year total'!L34/2</f>
        <v>8092</v>
      </c>
      <c r="M12" s="55">
        <f t="shared" si="0"/>
        <v>20323</v>
      </c>
      <c r="N12" s="55">
        <f t="shared" si="1"/>
        <v>1004.5</v>
      </c>
      <c r="O12" s="55">
        <f t="shared" si="2"/>
        <v>20139.5</v>
      </c>
      <c r="P12" s="65">
        <f t="shared" si="3"/>
        <v>0.025206337118480204</v>
      </c>
      <c r="Q12" s="75">
        <f t="shared" si="4"/>
        <v>0.03705479831049302</v>
      </c>
      <c r="R12" s="65">
        <f t="shared" si="4"/>
        <v>0.08772017701273585</v>
      </c>
      <c r="S12" s="11"/>
      <c r="T12" s="79"/>
      <c r="U12" s="79"/>
    </row>
    <row r="13" spans="1:21" ht="12.75">
      <c r="A13" s="55" t="s">
        <v>9</v>
      </c>
      <c r="B13" s="55" t="s">
        <v>16</v>
      </c>
      <c r="C13" s="55" t="s">
        <v>17</v>
      </c>
      <c r="D13" s="55">
        <f>+'2-year total'!D12/2</f>
        <v>4254</v>
      </c>
      <c r="E13" s="55">
        <f>+'2-year total'!E12/2</f>
        <v>4</v>
      </c>
      <c r="F13" s="55">
        <f>+'2-year total'!F12/2+'2-year total'!F35/2</f>
        <v>6586</v>
      </c>
      <c r="G13" s="55">
        <f>+'2-year total'!G12/2</f>
        <v>56528.5</v>
      </c>
      <c r="H13" s="55">
        <f>+'2-year total'!H12/2</f>
        <v>34.5</v>
      </c>
      <c r="I13" s="55">
        <f>+'2-year total'!I12/2+'2-year total'!I35/2</f>
        <v>27934</v>
      </c>
      <c r="J13" s="55">
        <f>+'2-year total'!J12/2</f>
        <v>56784.5</v>
      </c>
      <c r="K13" s="55">
        <f>+'2-year total'!K12/2</f>
        <v>67.5</v>
      </c>
      <c r="L13" s="55">
        <f>+'2-year total'!L12/2+'2-year total'!L35/2</f>
        <v>26541.5</v>
      </c>
      <c r="M13" s="55">
        <f t="shared" si="0"/>
        <v>113313</v>
      </c>
      <c r="N13" s="55">
        <f t="shared" si="1"/>
        <v>4254</v>
      </c>
      <c r="O13" s="55">
        <f t="shared" si="2"/>
        <v>61061.5</v>
      </c>
      <c r="P13" s="65">
        <f t="shared" si="3"/>
        <v>0.14054055394904036</v>
      </c>
      <c r="Q13" s="75">
        <f t="shared" si="4"/>
        <v>0.15692494973901175</v>
      </c>
      <c r="R13" s="65">
        <f t="shared" si="4"/>
        <v>0.26596120006272106</v>
      </c>
      <c r="S13" s="11"/>
      <c r="T13" s="79"/>
      <c r="U13" s="79"/>
    </row>
    <row r="14" spans="1:21" ht="12.75">
      <c r="A14" s="55" t="s">
        <v>9</v>
      </c>
      <c r="B14" s="55" t="s">
        <v>18</v>
      </c>
      <c r="C14" s="55" t="s">
        <v>19</v>
      </c>
      <c r="D14" s="55">
        <f>+'2-year total'!D13/2</f>
        <v>1251.5</v>
      </c>
      <c r="E14" s="55">
        <f>+'2-year total'!E13/2</f>
        <v>0</v>
      </c>
      <c r="F14" s="55">
        <f>+'2-year total'!F13/2+'2-year total'!F36/2</f>
        <v>1687.5</v>
      </c>
      <c r="G14" s="55">
        <f>+'2-year total'!G13/2</f>
        <v>30240.5</v>
      </c>
      <c r="H14" s="55">
        <f>+'2-year total'!H13/2</f>
        <v>5</v>
      </c>
      <c r="I14" s="55">
        <f>+'2-year total'!I13/2+'2-year total'!I36/2</f>
        <v>8457.5</v>
      </c>
      <c r="J14" s="55">
        <f>+'2-year total'!J13/2</f>
        <v>28877.5</v>
      </c>
      <c r="K14" s="55">
        <f>+'2-year total'!K13/2</f>
        <v>7.5</v>
      </c>
      <c r="L14" s="55">
        <f>+'2-year total'!L13/2+'2-year total'!L36/2</f>
        <v>8118.5</v>
      </c>
      <c r="M14" s="55">
        <f t="shared" si="0"/>
        <v>59118</v>
      </c>
      <c r="N14" s="55">
        <f t="shared" si="1"/>
        <v>1251.5</v>
      </c>
      <c r="O14" s="55">
        <f t="shared" si="2"/>
        <v>18263.5</v>
      </c>
      <c r="P14" s="65">
        <f t="shared" si="3"/>
        <v>0.07332324153768206</v>
      </c>
      <c r="Q14" s="75">
        <f t="shared" si="4"/>
        <v>0.04616633159341166</v>
      </c>
      <c r="R14" s="65">
        <f t="shared" si="4"/>
        <v>0.0795490182413715</v>
      </c>
      <c r="S14" s="11"/>
      <c r="T14" s="79"/>
      <c r="U14" s="79"/>
    </row>
    <row r="15" spans="1:21" ht="12.75">
      <c r="A15" s="55" t="s">
        <v>9</v>
      </c>
      <c r="B15" s="55" t="s">
        <v>20</v>
      </c>
      <c r="C15" s="55" t="s">
        <v>21</v>
      </c>
      <c r="D15" s="55">
        <f>+'2-year total'!D14/2</f>
        <v>323</v>
      </c>
      <c r="E15" s="55">
        <f>+'2-year total'!E14/2</f>
        <v>0</v>
      </c>
      <c r="F15" s="55">
        <f>+'2-year total'!F14/2+'2-year total'!F37/2</f>
        <v>198</v>
      </c>
      <c r="G15" s="55">
        <f>+'2-year total'!G14/2</f>
        <v>6870</v>
      </c>
      <c r="H15" s="55">
        <f>+'2-year total'!H14/2</f>
        <v>1.5</v>
      </c>
      <c r="I15" s="55">
        <f>+'2-year total'!I14/2+'2-year total'!I37/2</f>
        <v>909.5</v>
      </c>
      <c r="J15" s="55">
        <f>+'2-year total'!J14/2</f>
        <v>6779</v>
      </c>
      <c r="K15" s="55">
        <f>+'2-year total'!K14/2</f>
        <v>10</v>
      </c>
      <c r="L15" s="55">
        <f>+'2-year total'!L14/2+'2-year total'!L37/2</f>
        <v>884.5</v>
      </c>
      <c r="M15" s="55">
        <f t="shared" si="0"/>
        <v>13649</v>
      </c>
      <c r="N15" s="55">
        <f t="shared" si="1"/>
        <v>323</v>
      </c>
      <c r="O15" s="55">
        <f t="shared" si="2"/>
        <v>1992</v>
      </c>
      <c r="P15" s="65">
        <f t="shared" si="3"/>
        <v>0.01692866679772358</v>
      </c>
      <c r="Q15" s="75">
        <f t="shared" si="4"/>
        <v>0.011915081985355147</v>
      </c>
      <c r="R15" s="65">
        <f t="shared" si="4"/>
        <v>0.008676411659145948</v>
      </c>
      <c r="S15" s="11"/>
      <c r="T15" s="79"/>
      <c r="U15" s="79"/>
    </row>
    <row r="16" spans="1:21" ht="12.75">
      <c r="A16" s="55" t="s">
        <v>9</v>
      </c>
      <c r="B16" s="55" t="s">
        <v>22</v>
      </c>
      <c r="C16" s="55" t="s">
        <v>23</v>
      </c>
      <c r="D16" s="55">
        <f>+'2-year total'!D15/2</f>
        <v>0</v>
      </c>
      <c r="E16" s="55">
        <f>+'2-year total'!E15/2</f>
        <v>398.5</v>
      </c>
      <c r="F16" s="55">
        <f>+'2-year total'!F15/2+'2-year total'!F38/2</f>
        <v>38</v>
      </c>
      <c r="G16" s="55">
        <f>+'2-year total'!G15/2</f>
        <v>104.5</v>
      </c>
      <c r="H16" s="55">
        <f>+'2-year total'!H15/2</f>
        <v>8552</v>
      </c>
      <c r="I16" s="55">
        <f>+'2-year total'!I15/2+'2-year total'!I38/2</f>
        <v>730</v>
      </c>
      <c r="J16" s="55">
        <f>+'2-year total'!J15/2</f>
        <v>95</v>
      </c>
      <c r="K16" s="55">
        <f>+'2-year total'!K15/2</f>
        <v>8181</v>
      </c>
      <c r="L16" s="55">
        <f>+'2-year total'!L15/2+'2-year total'!L38/2</f>
        <v>670</v>
      </c>
      <c r="M16" s="55">
        <f t="shared" si="0"/>
        <v>199.5</v>
      </c>
      <c r="N16" s="55">
        <f t="shared" si="1"/>
        <v>0</v>
      </c>
      <c r="O16" s="55">
        <f t="shared" si="2"/>
        <v>1438</v>
      </c>
      <c r="P16" s="65">
        <f t="shared" si="3"/>
        <v>0.0002474371035347537</v>
      </c>
      <c r="Q16" s="75">
        <f t="shared" si="4"/>
        <v>0</v>
      </c>
      <c r="R16" s="65">
        <f t="shared" si="4"/>
        <v>0.006263393557154555</v>
      </c>
      <c r="S16" s="11"/>
      <c r="T16" s="79"/>
      <c r="U16" s="79"/>
    </row>
    <row r="17" spans="1:21" ht="12.75">
      <c r="A17" s="55" t="s">
        <v>9</v>
      </c>
      <c r="B17" s="55" t="s">
        <v>24</v>
      </c>
      <c r="C17" s="55" t="s">
        <v>25</v>
      </c>
      <c r="D17" s="55">
        <f>+'2-year total'!D16/2</f>
        <v>12935</v>
      </c>
      <c r="E17" s="55">
        <f>+'2-year total'!E16/2</f>
        <v>61.5</v>
      </c>
      <c r="F17" s="55">
        <f>+'2-year total'!F16/2+'2-year total'!F39/2</f>
        <v>7741</v>
      </c>
      <c r="G17" s="55">
        <f>+'2-year total'!G16/2</f>
        <v>226800</v>
      </c>
      <c r="H17" s="55">
        <f>+'2-year total'!H16/2</f>
        <v>455.5</v>
      </c>
      <c r="I17" s="55">
        <f>+'2-year total'!I16/2+'2-year total'!I39/2</f>
        <v>29273.5</v>
      </c>
      <c r="J17" s="55">
        <f>+'2-year total'!J16/2</f>
        <v>202512</v>
      </c>
      <c r="K17" s="55">
        <f>+'2-year total'!K16/2</f>
        <v>60</v>
      </c>
      <c r="L17" s="55">
        <f>+'2-year total'!L16/2+'2-year total'!L39/2</f>
        <v>27166.5</v>
      </c>
      <c r="M17" s="55">
        <f t="shared" si="0"/>
        <v>429312</v>
      </c>
      <c r="N17" s="55">
        <f t="shared" si="1"/>
        <v>12935</v>
      </c>
      <c r="O17" s="55">
        <f t="shared" si="2"/>
        <v>64181</v>
      </c>
      <c r="P17" s="65">
        <f t="shared" si="3"/>
        <v>0.532469763371991</v>
      </c>
      <c r="Q17" s="75">
        <f t="shared" si="4"/>
        <v>0.4771566113949499</v>
      </c>
      <c r="R17" s="65">
        <f t="shared" si="4"/>
        <v>0.2795485826785372</v>
      </c>
      <c r="S17" s="11"/>
      <c r="T17" s="79"/>
      <c r="U17" s="79"/>
    </row>
    <row r="18" spans="1:21" ht="12.75">
      <c r="A18" s="55" t="s">
        <v>9</v>
      </c>
      <c r="B18" s="55" t="s">
        <v>26</v>
      </c>
      <c r="C18" s="55" t="s">
        <v>27</v>
      </c>
      <c r="D18" s="55">
        <f>+'2-year total'!D17/2</f>
        <v>1048</v>
      </c>
      <c r="E18" s="55">
        <f>+'2-year total'!E17/2</f>
        <v>0.5</v>
      </c>
      <c r="F18" s="55">
        <f>+'2-year total'!F17/2+'2-year total'!F40/2</f>
        <v>567.5</v>
      </c>
      <c r="G18" s="55">
        <f>+'2-year total'!G17/2</f>
        <v>14847</v>
      </c>
      <c r="H18" s="55">
        <f>+'2-year total'!H17/2</f>
        <v>0.5</v>
      </c>
      <c r="I18" s="55">
        <f>+'2-year total'!I17/2+'2-year total'!I40/2</f>
        <v>2987</v>
      </c>
      <c r="J18" s="55">
        <f>+'2-year total'!J17/2</f>
        <v>15307.5</v>
      </c>
      <c r="K18" s="55">
        <f>+'2-year total'!K17/2</f>
        <v>1.5</v>
      </c>
      <c r="L18" s="55">
        <f>+'2-year total'!L17/2+'2-year total'!L40/2</f>
        <v>2974</v>
      </c>
      <c r="M18" s="55">
        <f t="shared" si="0"/>
        <v>30154.5</v>
      </c>
      <c r="N18" s="55">
        <f t="shared" si="1"/>
        <v>1048</v>
      </c>
      <c r="O18" s="55">
        <f t="shared" si="2"/>
        <v>6528.5</v>
      </c>
      <c r="P18" s="65">
        <f t="shared" si="3"/>
        <v>0.03740021122074552</v>
      </c>
      <c r="Q18" s="75">
        <f t="shared" si="4"/>
        <v>0.038659461054650755</v>
      </c>
      <c r="R18" s="65">
        <f t="shared" si="4"/>
        <v>0.02843571963691482</v>
      </c>
      <c r="S18" s="11"/>
      <c r="T18" s="79"/>
      <c r="U18" s="79"/>
    </row>
    <row r="19" spans="1:21" ht="12.75">
      <c r="A19" s="55" t="s">
        <v>9</v>
      </c>
      <c r="B19" s="55" t="s">
        <v>28</v>
      </c>
      <c r="C19" s="55" t="s">
        <v>29</v>
      </c>
      <c r="D19" s="55">
        <f>+'2-year total'!D18/2</f>
        <v>12.5</v>
      </c>
      <c r="E19" s="55">
        <f>+'2-year total'!E18/2</f>
        <v>708.5</v>
      </c>
      <c r="F19" s="55">
        <f>+'2-year total'!F18/2+'2-year total'!F41/2</f>
        <v>306.5</v>
      </c>
      <c r="G19" s="55">
        <f>+'2-year total'!G18/2</f>
        <v>159</v>
      </c>
      <c r="H19" s="55">
        <f>+'2-year total'!H18/2</f>
        <v>7000</v>
      </c>
      <c r="I19" s="55">
        <f>+'2-year total'!I18/2+'2-year total'!I41/2</f>
        <v>978.5</v>
      </c>
      <c r="J19" s="55">
        <f>+'2-year total'!J18/2</f>
        <v>328.5</v>
      </c>
      <c r="K19" s="55">
        <f>+'2-year total'!K18/2</f>
        <v>6902</v>
      </c>
      <c r="L19" s="55">
        <f>+'2-year total'!L18/2+'2-year total'!L41/2</f>
        <v>933.5</v>
      </c>
      <c r="M19" s="55">
        <f t="shared" si="0"/>
        <v>487.5</v>
      </c>
      <c r="N19" s="55">
        <f t="shared" si="1"/>
        <v>12.5</v>
      </c>
      <c r="O19" s="55">
        <f t="shared" si="2"/>
        <v>2218.5</v>
      </c>
      <c r="P19" s="65">
        <f t="shared" si="3"/>
        <v>0.0006046395387127441</v>
      </c>
      <c r="Q19" s="75">
        <f t="shared" si="4"/>
        <v>0.0004611099839533726</v>
      </c>
      <c r="R19" s="65">
        <f t="shared" si="4"/>
        <v>0.009662961478822936</v>
      </c>
      <c r="S19" s="11"/>
      <c r="T19" s="79"/>
      <c r="U19" s="79"/>
    </row>
    <row r="20" spans="1:21" ht="12.75">
      <c r="A20" s="55" t="s">
        <v>40</v>
      </c>
      <c r="B20" s="55" t="s">
        <v>30</v>
      </c>
      <c r="C20" s="55" t="s">
        <v>31</v>
      </c>
      <c r="D20" s="55">
        <f>+'2-year total'!D19/2</f>
        <v>0</v>
      </c>
      <c r="E20" s="55">
        <f>+'2-year total'!E19/2</f>
        <v>0</v>
      </c>
      <c r="F20" s="55">
        <f>+'2-year total'!F19/2+'2-year total'!F42/2</f>
        <v>0</v>
      </c>
      <c r="G20" s="55">
        <f>+'2-year total'!G19/2</f>
        <v>1077.5</v>
      </c>
      <c r="H20" s="55">
        <f>+'2-year total'!H19/2</f>
        <v>1.5</v>
      </c>
      <c r="I20" s="55">
        <f>+'2-year total'!I19/2+'2-year total'!I42/2</f>
        <v>9</v>
      </c>
      <c r="J20" s="55">
        <f>+'2-year total'!J19/2</f>
        <v>1235</v>
      </c>
      <c r="K20" s="55">
        <f>+'2-year total'!K19/2</f>
        <v>0</v>
      </c>
      <c r="L20" s="55">
        <f>+'2-year total'!L19/2+'2-year total'!L42/2</f>
        <v>10</v>
      </c>
      <c r="M20" s="55">
        <f t="shared" si="0"/>
        <v>2312.5</v>
      </c>
      <c r="N20" s="55">
        <f t="shared" si="1"/>
        <v>0</v>
      </c>
      <c r="O20" s="55">
        <f t="shared" si="2"/>
        <v>19</v>
      </c>
      <c r="P20" s="65">
        <f t="shared" si="3"/>
        <v>0.0028681619144066066</v>
      </c>
      <c r="Q20" s="75">
        <f t="shared" si="4"/>
        <v>0</v>
      </c>
      <c r="R20" s="65">
        <f t="shared" si="4"/>
        <v>8.275693851595032E-05</v>
      </c>
      <c r="S20" s="11"/>
      <c r="T20" s="79"/>
      <c r="U20" s="79"/>
    </row>
    <row r="21" spans="1:21" ht="12.75">
      <c r="A21" s="55" t="s">
        <v>9</v>
      </c>
      <c r="B21" s="55" t="s">
        <v>32</v>
      </c>
      <c r="C21" s="55" t="s">
        <v>33</v>
      </c>
      <c r="D21" s="55">
        <f>+'2-year total'!D20/2</f>
        <v>178</v>
      </c>
      <c r="E21" s="55">
        <f>+'2-year total'!E20/2</f>
        <v>1.5</v>
      </c>
      <c r="F21" s="55">
        <f>+'2-year total'!F20/2+'2-year total'!F43/2</f>
        <v>29.5</v>
      </c>
      <c r="G21" s="55">
        <f>+'2-year total'!G20/2</f>
        <v>1085</v>
      </c>
      <c r="H21" s="55">
        <f>+'2-year total'!H20/2</f>
        <v>4</v>
      </c>
      <c r="I21" s="55">
        <f>+'2-year total'!I20/2+'2-year total'!I43/2</f>
        <v>197</v>
      </c>
      <c r="J21" s="55">
        <f>+'2-year total'!J20/2</f>
        <v>1052</v>
      </c>
      <c r="K21" s="55">
        <f>+'2-year total'!K20/2</f>
        <v>2</v>
      </c>
      <c r="L21" s="55">
        <f>+'2-year total'!L20/2+'2-year total'!L43/2</f>
        <v>135.5</v>
      </c>
      <c r="M21" s="55">
        <f t="shared" si="0"/>
        <v>2137</v>
      </c>
      <c r="N21" s="55">
        <f t="shared" si="1"/>
        <v>178</v>
      </c>
      <c r="O21" s="55">
        <f t="shared" si="2"/>
        <v>362</v>
      </c>
      <c r="P21" s="65">
        <f t="shared" si="3"/>
        <v>0.002650491680470019</v>
      </c>
      <c r="Q21" s="75">
        <f t="shared" si="4"/>
        <v>0.0065662061714960255</v>
      </c>
      <c r="R21" s="65">
        <f t="shared" si="4"/>
        <v>0.0015767374601460007</v>
      </c>
      <c r="S21" s="11"/>
      <c r="T21" s="79"/>
      <c r="U21" s="79"/>
    </row>
    <row r="22" spans="1:21" ht="12.75">
      <c r="A22" s="55" t="s">
        <v>9</v>
      </c>
      <c r="B22" s="55" t="s">
        <v>34</v>
      </c>
      <c r="C22" s="55" t="s">
        <v>35</v>
      </c>
      <c r="D22" s="55">
        <f>+'2-year total'!D21/2</f>
        <v>2</v>
      </c>
      <c r="E22" s="55">
        <f>+'2-year total'!E21/2</f>
        <v>0</v>
      </c>
      <c r="F22" s="55">
        <f>+'2-year total'!F21/2+'2-year total'!F44/2</f>
        <v>35</v>
      </c>
      <c r="G22" s="55">
        <f>+'2-year total'!G21/2</f>
        <v>12.5</v>
      </c>
      <c r="H22" s="55">
        <f>+'2-year total'!H21/2</f>
        <v>51</v>
      </c>
      <c r="I22" s="55">
        <f>+'2-year total'!I21/2+'2-year total'!I44/2</f>
        <v>1848.5</v>
      </c>
      <c r="J22" s="55">
        <f>+'2-year total'!J21/2</f>
        <v>16</v>
      </c>
      <c r="K22" s="55">
        <f>+'2-year total'!K21/2</f>
        <v>18</v>
      </c>
      <c r="L22" s="55">
        <f>+'2-year total'!L21/2+'2-year total'!L44/2</f>
        <v>1576</v>
      </c>
      <c r="M22" s="55">
        <f t="shared" si="0"/>
        <v>28.5</v>
      </c>
      <c r="N22" s="55">
        <f t="shared" si="1"/>
        <v>2</v>
      </c>
      <c r="O22" s="55">
        <f t="shared" si="2"/>
        <v>3459.5</v>
      </c>
      <c r="P22" s="65">
        <f t="shared" si="3"/>
        <v>3.534815764782196E-05</v>
      </c>
      <c r="Q22" s="75">
        <f t="shared" si="4"/>
        <v>7.37775974325396E-05</v>
      </c>
      <c r="R22" s="65">
        <f t="shared" si="4"/>
        <v>0.015068296252417374</v>
      </c>
      <c r="S22" s="11"/>
      <c r="T22" s="79"/>
      <c r="U22" s="79"/>
    </row>
    <row r="23" spans="1:21" ht="12.75">
      <c r="A23" s="55" t="s">
        <v>9</v>
      </c>
      <c r="B23" s="55" t="s">
        <v>36</v>
      </c>
      <c r="C23" s="55" t="s">
        <v>37</v>
      </c>
      <c r="D23" s="55">
        <f>+'2-year total'!D22/2</f>
        <v>10.5</v>
      </c>
      <c r="E23" s="55">
        <f>+'2-year total'!E22/2</f>
        <v>8</v>
      </c>
      <c r="F23" s="55">
        <f>+'2-year total'!F22/2+'2-year total'!F45/2</f>
        <v>1874</v>
      </c>
      <c r="G23" s="55">
        <f>+'2-year total'!G22/2</f>
        <v>651</v>
      </c>
      <c r="H23" s="55">
        <f>+'2-year total'!H22/2</f>
        <v>6</v>
      </c>
      <c r="I23" s="55">
        <f>+'2-year total'!I22/2+'2-year total'!I45/2</f>
        <v>3836.5</v>
      </c>
      <c r="J23" s="55">
        <f>+'2-year total'!J22/2</f>
        <v>710.5</v>
      </c>
      <c r="K23" s="55">
        <f>+'2-year total'!K22/2</f>
        <v>6</v>
      </c>
      <c r="L23" s="55">
        <f>+'2-year total'!L22/2+'2-year total'!L45/2</f>
        <v>3441</v>
      </c>
      <c r="M23" s="55">
        <f t="shared" si="0"/>
        <v>1361.5</v>
      </c>
      <c r="N23" s="55">
        <f t="shared" si="1"/>
        <v>10.5</v>
      </c>
      <c r="O23" s="55">
        <f t="shared" si="2"/>
        <v>9151.5</v>
      </c>
      <c r="P23" s="65">
        <f t="shared" si="3"/>
        <v>0.0016886497065792844</v>
      </c>
      <c r="Q23" s="75">
        <f t="shared" si="4"/>
        <v>0.00038733238652083297</v>
      </c>
      <c r="R23" s="65">
        <f t="shared" si="4"/>
        <v>0.03986053278045891</v>
      </c>
      <c r="S23" s="11"/>
      <c r="T23" s="79"/>
      <c r="U23" s="79"/>
    </row>
    <row r="24" spans="1:21" ht="12.75">
      <c r="A24" s="55" t="s">
        <v>9</v>
      </c>
      <c r="B24" s="55" t="s">
        <v>38</v>
      </c>
      <c r="C24" s="55" t="s">
        <v>39</v>
      </c>
      <c r="D24" s="55">
        <f>+'2-year total'!D23/2</f>
        <v>20</v>
      </c>
      <c r="E24" s="55">
        <f>+'2-year total'!E23/2</f>
        <v>8</v>
      </c>
      <c r="F24" s="55">
        <f>+'2-year total'!F23/2+'2-year total'!F46/2</f>
        <v>1379</v>
      </c>
      <c r="G24" s="55">
        <f>+'2-year total'!G23/2</f>
        <v>70</v>
      </c>
      <c r="H24" s="55">
        <f>+'2-year total'!H23/2</f>
        <v>2.5</v>
      </c>
      <c r="I24" s="55">
        <f>+'2-year total'!I23/2+'2-year total'!I46/2</f>
        <v>3465</v>
      </c>
      <c r="J24" s="55">
        <f>+'2-year total'!J23/2</f>
        <v>118</v>
      </c>
      <c r="K24" s="55">
        <f>+'2-year total'!K23/2</f>
        <v>0</v>
      </c>
      <c r="L24" s="55">
        <f>+'2-year total'!L23/2+'2-year total'!L46/2</f>
        <v>3012.5</v>
      </c>
      <c r="M24" s="55">
        <f t="shared" si="0"/>
        <v>188</v>
      </c>
      <c r="N24" s="55">
        <f t="shared" si="1"/>
        <v>20</v>
      </c>
      <c r="O24" s="55">
        <f t="shared" si="2"/>
        <v>7856.5</v>
      </c>
      <c r="P24" s="65">
        <f t="shared" si="3"/>
        <v>0.00023317381185229927</v>
      </c>
      <c r="Q24" s="75">
        <f t="shared" si="4"/>
        <v>0.0007377759743253961</v>
      </c>
      <c r="R24" s="65">
        <f t="shared" si="4"/>
        <v>0.034219994076345454</v>
      </c>
      <c r="S24" s="11"/>
      <c r="T24" s="79"/>
      <c r="U24" s="79"/>
    </row>
    <row r="25" spans="1:21" ht="12.75">
      <c r="A25" s="160" t="s">
        <v>438</v>
      </c>
      <c r="B25" s="161"/>
      <c r="C25" s="162"/>
      <c r="D25" s="55">
        <f>SUM(D10:D24)</f>
        <v>27108.5</v>
      </c>
      <c r="E25" s="55">
        <f aca="true" t="shared" si="5" ref="E25:M25">SUM(E10:E24)</f>
        <v>1191.5</v>
      </c>
      <c r="F25" s="55">
        <f t="shared" si="5"/>
        <v>27002</v>
      </c>
      <c r="G25" s="55">
        <f t="shared" si="5"/>
        <v>415895</v>
      </c>
      <c r="H25" s="55">
        <f t="shared" si="5"/>
        <v>16235</v>
      </c>
      <c r="I25" s="55">
        <f t="shared" si="5"/>
        <v>104691.5</v>
      </c>
      <c r="J25" s="55">
        <f t="shared" si="5"/>
        <v>390370.5</v>
      </c>
      <c r="K25" s="55">
        <f t="shared" si="5"/>
        <v>15503.5</v>
      </c>
      <c r="L25" s="55">
        <f t="shared" si="5"/>
        <v>97894.5</v>
      </c>
      <c r="M25" s="55">
        <f t="shared" si="5"/>
        <v>806265.5</v>
      </c>
      <c r="N25" s="55">
        <f t="shared" si="1"/>
        <v>27108.5</v>
      </c>
      <c r="O25" s="55">
        <f t="shared" si="2"/>
        <v>229588</v>
      </c>
      <c r="P25" s="65">
        <f t="shared" si="3"/>
        <v>1</v>
      </c>
      <c r="Q25" s="75">
        <f t="shared" si="4"/>
        <v>1</v>
      </c>
      <c r="R25" s="65">
        <f t="shared" si="4"/>
        <v>1</v>
      </c>
      <c r="S25" s="11"/>
      <c r="T25" s="79"/>
      <c r="U25" s="79"/>
    </row>
    <row r="26" spans="18:21" ht="12.75">
      <c r="R26" s="11"/>
      <c r="S26" s="11"/>
      <c r="T26" s="11"/>
      <c r="U26" s="11"/>
    </row>
    <row r="27" spans="13:21" s="11" customFormat="1" ht="33.75" customHeight="1">
      <c r="M27" s="163" t="s">
        <v>483</v>
      </c>
      <c r="N27" s="163"/>
      <c r="O27" s="163"/>
      <c r="P27" s="163"/>
      <c r="Q27" s="163"/>
      <c r="R27" s="163"/>
      <c r="S27" s="163"/>
      <c r="T27" s="163"/>
      <c r="U27" s="163"/>
    </row>
    <row r="28" spans="13:21" s="11" customFormat="1" ht="33.75" customHeight="1">
      <c r="M28" s="163" t="s">
        <v>482</v>
      </c>
      <c r="N28" s="163"/>
      <c r="O28" s="163"/>
      <c r="P28" s="163"/>
      <c r="Q28" s="163"/>
      <c r="R28" s="163"/>
      <c r="S28" s="163"/>
      <c r="T28" s="163"/>
      <c r="U28" s="163"/>
    </row>
    <row r="29" spans="13:21" s="11" customFormat="1" ht="30" customHeight="1">
      <c r="M29" s="142" t="s">
        <v>481</v>
      </c>
      <c r="N29" s="142"/>
      <c r="O29" s="142"/>
      <c r="P29" s="142"/>
      <c r="Q29" s="142"/>
      <c r="R29" s="142"/>
      <c r="S29" s="142"/>
      <c r="T29" s="142"/>
      <c r="U29" s="142"/>
    </row>
    <row r="30" spans="18:21" ht="12.75">
      <c r="R30" s="11"/>
      <c r="S30" s="11"/>
      <c r="T30" s="11"/>
      <c r="U30" s="11"/>
    </row>
    <row r="31" spans="18:21" ht="12.75">
      <c r="R31" s="11"/>
      <c r="S31" s="11"/>
      <c r="T31" s="11"/>
      <c r="U31" s="11"/>
    </row>
    <row r="32" spans="18:21" ht="12.75">
      <c r="R32" s="11"/>
      <c r="S32" s="11"/>
      <c r="T32" s="11"/>
      <c r="U32" s="11"/>
    </row>
    <row r="33" spans="18:21" ht="12.75">
      <c r="R33" s="11"/>
      <c r="S33" s="11"/>
      <c r="T33" s="11"/>
      <c r="U33" s="11"/>
    </row>
    <row r="34" spans="18:21" ht="12.75">
      <c r="R34" s="11"/>
      <c r="S34" s="11"/>
      <c r="T34" s="11"/>
      <c r="U34" s="11"/>
    </row>
    <row r="35" spans="18:21" ht="12.75">
      <c r="R35" s="11"/>
      <c r="S35" s="11"/>
      <c r="T35" s="11"/>
      <c r="U35" s="11"/>
    </row>
    <row r="36" spans="18:21" ht="12.75">
      <c r="R36" s="11"/>
      <c r="S36" s="11"/>
      <c r="T36" s="11"/>
      <c r="U36" s="11"/>
    </row>
    <row r="37" spans="18:21" ht="12.75">
      <c r="R37" s="11"/>
      <c r="S37" s="11"/>
      <c r="T37" s="11"/>
      <c r="U37" s="11"/>
    </row>
    <row r="38" spans="18:21" ht="12.75">
      <c r="R38" s="11"/>
      <c r="S38" s="11"/>
      <c r="T38" s="11"/>
      <c r="U38" s="11"/>
    </row>
    <row r="39" spans="18:21" ht="12.75">
      <c r="R39" s="11"/>
      <c r="S39" s="11"/>
      <c r="T39" s="11"/>
      <c r="U39" s="11"/>
    </row>
    <row r="40" spans="18:21" ht="12.75">
      <c r="R40" s="11"/>
      <c r="S40" s="11"/>
      <c r="T40" s="11"/>
      <c r="U40" s="11"/>
    </row>
    <row r="41" spans="18:21" ht="12.75">
      <c r="R41" s="11"/>
      <c r="S41" s="11"/>
      <c r="T41" s="11"/>
      <c r="U41" s="11"/>
    </row>
    <row r="42" spans="18:21" ht="12.75">
      <c r="R42" s="11"/>
      <c r="S42" s="11"/>
      <c r="T42" s="11"/>
      <c r="U42" s="11"/>
    </row>
    <row r="43" spans="18:21" ht="12.75">
      <c r="R43" s="11"/>
      <c r="S43" s="11"/>
      <c r="T43" s="11"/>
      <c r="U43" s="11"/>
    </row>
    <row r="44" spans="18:21" ht="12.75">
      <c r="R44" s="11"/>
      <c r="S44" s="11"/>
      <c r="T44" s="11"/>
      <c r="U44" s="11"/>
    </row>
    <row r="45" spans="18:21" ht="12.75">
      <c r="R45" s="11"/>
      <c r="S45" s="11"/>
      <c r="T45" s="11"/>
      <c r="U45" s="11"/>
    </row>
    <row r="46" spans="18:21" ht="12.75">
      <c r="R46" s="11"/>
      <c r="S46" s="11"/>
      <c r="T46" s="11"/>
      <c r="U46" s="11"/>
    </row>
    <row r="47" spans="18:21" ht="12.75">
      <c r="R47" s="11"/>
      <c r="S47" s="11"/>
      <c r="T47" s="11"/>
      <c r="U47" s="11"/>
    </row>
    <row r="48" spans="18:21" ht="12.75">
      <c r="R48" s="11"/>
      <c r="S48" s="11"/>
      <c r="T48" s="11"/>
      <c r="U48" s="11"/>
    </row>
    <row r="49" spans="18:21" ht="12.75">
      <c r="R49" s="11"/>
      <c r="S49" s="11"/>
      <c r="T49" s="11"/>
      <c r="U49" s="11"/>
    </row>
    <row r="50" spans="18:21" ht="12.75">
      <c r="R50" s="11"/>
      <c r="S50" s="11"/>
      <c r="T50" s="11"/>
      <c r="U50" s="11"/>
    </row>
  </sheetData>
  <mergeCells count="10">
    <mergeCell ref="M29:U29"/>
    <mergeCell ref="D7:F8"/>
    <mergeCell ref="A7:C9"/>
    <mergeCell ref="J7:L8"/>
    <mergeCell ref="M8:O8"/>
    <mergeCell ref="G7:I8"/>
    <mergeCell ref="P8:R8"/>
    <mergeCell ref="A25:C25"/>
    <mergeCell ref="M27:U27"/>
    <mergeCell ref="M28:U28"/>
  </mergeCells>
  <printOptions/>
  <pageMargins left="0.25" right="0.25" top="1" bottom="1" header="0.5" footer="0.5"/>
  <pageSetup horizontalDpi="600" verticalDpi="600" orientation="landscape" r:id="rId1"/>
  <headerFooter alignWithMargins="0">
    <oddFooter>&amp;CPage &amp;P</oddFooter>
  </headerFooter>
  <colBreaks count="1" manualBreakCount="1">
    <brk id="12"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Grants and Contracts</dc:creator>
  <cp:keywords/>
  <dc:description/>
  <cp:lastModifiedBy>livngstn</cp:lastModifiedBy>
  <cp:lastPrinted>2000-04-24T19:25:34Z</cp:lastPrinted>
  <dcterms:created xsi:type="dcterms:W3CDTF">1997-10-30T23:22:10Z</dcterms:created>
  <dcterms:modified xsi:type="dcterms:W3CDTF">2009-07-24T13:50:06Z</dcterms:modified>
  <cp:category/>
  <cp:version/>
  <cp:contentType/>
  <cp:contentStatus/>
</cp:coreProperties>
</file>