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Sheet1" sheetId="1" r:id="rId1"/>
  </sheets>
  <definedNames>
    <definedName name="_xlnm.Print_Area" localSheetId="0">'Sheet1'!$A$1:$BW$51</definedName>
  </definedNames>
  <calcPr fullCalcOnLoad="1" refMode="R1C1"/>
</workbook>
</file>

<file path=xl/sharedStrings.xml><?xml version="1.0" encoding="utf-8"?>
<sst xmlns="http://schemas.openxmlformats.org/spreadsheetml/2006/main" count="503" uniqueCount="332">
  <si>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</si>
  <si>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</si>
  <si>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</si>
  <si>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</si>
  <si>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</si>
  <si>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</si>
  <si>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</si>
  <si>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</si>
  <si>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</si>
  <si>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</si>
  <si>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</si>
  <si>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</si>
  <si>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</si>
  <si>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</si>
  <si>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</si>
  <si>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</si>
  <si>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</si>
  <si>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</si>
  <si>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</si>
  <si>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</si>
  <si>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</si>
  <si>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</si>
  <si>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</si>
  <si>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</si>
  <si>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</si>
  <si>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</si>
  <si>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</si>
  <si>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</si>
  <si>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</si>
  <si>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</si>
  <si>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</si>
  <si>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</si>
  <si>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</si>
  <si>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</si>
  <si>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</si>
  <si>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</si>
  <si>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</si>
  <si>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</si>
  <si>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</si>
  <si>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</si>
  <si>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</si>
  <si>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</si>
  <si>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</si>
  <si>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</si>
  <si>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</si>
  <si>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</si>
  <si>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</si>
  <si>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</si>
  <si>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</si>
  <si>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</si>
  <si>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</si>
  <si>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</si>
  <si>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</si>
  <si>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Media</t>
  </si>
  <si>
    <t xml:space="preserve">All Students Reporting African American or 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</si>
  <si>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</si>
  <si>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</si>
  <si>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</si>
  <si>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</si>
  <si>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 xml:space="preserve">     Native American (including multiracial &amp; Hispanic)</t>
  </si>
  <si>
    <t>PUBLICATION DATE:  June 20, 2013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</si>
  <si>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</si>
  <si>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</si>
  <si>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</si>
  <si>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</si>
  <si>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</si>
  <si>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</si>
  <si>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</si>
  <si>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</si>
  <si>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</si>
  <si>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</si>
  <si>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</si>
  <si>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</si>
  <si>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</si>
  <si>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</si>
  <si>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Online and Continuing Educ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</si>
  <si>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</si>
  <si>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</si>
  <si>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</si>
  <si>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</si>
  <si>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</si>
  <si>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</si>
  <si>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</si>
  <si>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</si>
  <si>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</si>
  <si>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</si>
  <si>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Native American </t>
  </si>
  <si>
    <t>1948-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</si>
  <si>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</si>
  <si>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</si>
  <si>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</si>
  <si>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</si>
  <si>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</si>
  <si>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</si>
  <si>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</si>
  <si>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</si>
  <si>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</si>
  <si>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</si>
  <si>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U.S.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</si>
  <si>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</si>
  <si>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</si>
  <si>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</si>
  <si>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</si>
  <si>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</si>
  <si>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</si>
  <si>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</si>
  <si>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</si>
  <si>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</si>
  <si>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</si>
  <si>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</si>
  <si>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</si>
  <si>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</si>
  <si>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</si>
  <si>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</si>
  <si>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</si>
  <si>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</si>
  <si>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</si>
  <si>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</si>
  <si>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</si>
  <si>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</si>
  <si>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</si>
  <si>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</si>
  <si>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</si>
  <si>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</si>
  <si>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</si>
  <si>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</si>
  <si>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</si>
  <si>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</si>
  <si>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</si>
  <si>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</si>
  <si>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</si>
  <si>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</si>
  <si>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</si>
  <si>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</si>
  <si>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</si>
  <si>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</si>
  <si>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</si>
  <si>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</si>
  <si>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</si>
  <si>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</si>
  <si>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</si>
  <si>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</si>
  <si>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</si>
  <si>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</si>
  <si>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</si>
  <si>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</si>
  <si>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</si>
  <si>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</si>
  <si>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</si>
  <si>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</si>
  <si>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Bureau </t>
  </si>
  <si>
    <t xml:space="preserve">Cass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</si>
  <si>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</si>
  <si>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</si>
  <si>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</si>
  <si>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</si>
  <si>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</si>
  <si>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</si>
  <si>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</si>
  <si>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</si>
  <si>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</si>
  <si>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</si>
  <si>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</si>
  <si>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</si>
  <si>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</si>
  <si>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</si>
  <si>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</si>
  <si>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</si>
  <si>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</si>
  <si>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</si>
  <si>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</si>
  <si>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</si>
  <si>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</si>
  <si>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</si>
  <si>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</si>
  <si>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</si>
  <si>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</si>
  <si>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</si>
  <si>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</si>
  <si>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</si>
  <si>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</si>
  <si>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</si>
  <si>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</si>
  <si>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</si>
  <si>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</si>
  <si>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</si>
  <si>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</si>
  <si>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</si>
  <si>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</si>
  <si>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</si>
  <si>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</si>
  <si>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</si>
  <si>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</si>
  <si>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</si>
  <si>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</si>
  <si>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</si>
  <si>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</si>
  <si>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</si>
  <si>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</si>
  <si>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</si>
  <si>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</si>
  <si>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</si>
  <si>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</si>
  <si>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</si>
  <si>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</si>
  <si>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</si>
  <si>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</si>
  <si>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</si>
  <si>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</si>
  <si>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</si>
  <si>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</si>
  <si>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</si>
  <si>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</si>
  <si>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</si>
  <si>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</si>
  <si>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</si>
  <si>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</si>
  <si>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</si>
  <si>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</si>
  <si>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</si>
  <si>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</si>
  <si>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</si>
  <si>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</si>
  <si>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</si>
  <si>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</si>
  <si>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</si>
  <si>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</si>
  <si>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</si>
  <si>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</si>
  <si>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</si>
  <si>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</si>
  <si>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</si>
  <si>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</si>
  <si>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</si>
  <si>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</si>
  <si>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</si>
  <si>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</si>
  <si>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Afghanistan </t>
  </si>
  <si>
    <t xml:space="preserve">Argentina </t>
  </si>
  <si>
    <t xml:space="preserve">Australia </t>
  </si>
  <si>
    <t xml:space="preserve">Austria </t>
  </si>
  <si>
    <t xml:space="preserve">Azerbaijan </t>
  </si>
  <si>
    <t xml:space="preserve">Bangladesh </t>
  </si>
  <si>
    <t xml:space="preserve">Barbados </t>
  </si>
  <si>
    <t xml:space="preserve">Belgium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</si>
  <si>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</si>
  <si>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</si>
  <si>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</si>
  <si>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</si>
  <si>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</si>
  <si>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</si>
  <si>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</si>
  <si>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</si>
  <si>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</si>
  <si>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</si>
  <si>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</si>
  <si>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Croatia </t>
  </si>
  <si>
    <t xml:space="preserve">Cuba </t>
  </si>
  <si>
    <t xml:space="preserve">Cyprus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</si>
  <si>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</si>
  <si>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</si>
  <si>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</si>
  <si>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</si>
  <si>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</si>
  <si>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</si>
  <si>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</si>
  <si>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</si>
  <si>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</si>
  <si>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</si>
  <si>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</si>
  <si>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</si>
  <si>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</si>
  <si>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</si>
  <si>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</si>
  <si>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</si>
  <si>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</si>
  <si>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</si>
  <si>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</si>
  <si>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</si>
  <si>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</si>
  <si>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</si>
  <si>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</si>
  <si>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</si>
  <si>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</si>
  <si>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</si>
  <si>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Lebanon </t>
  </si>
  <si>
    <t xml:space="preserve">Macau </t>
  </si>
  <si>
    <t xml:space="preserve">Malaysia </t>
  </si>
  <si>
    <t xml:space="preserve">Mexico </t>
  </si>
  <si>
    <t xml:space="preserve">Mongolia </t>
  </si>
  <si>
    <t xml:space="preserve">Nepal </t>
  </si>
  <si>
    <t xml:space="preserve">New Zealand </t>
  </si>
  <si>
    <t xml:space="preserve">Nigeria </t>
  </si>
  <si>
    <t xml:space="preserve">Pakistan </t>
  </si>
  <si>
    <t xml:space="preserve">Palestinian Authorit </t>
  </si>
  <si>
    <t xml:space="preserve">Panama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</si>
  <si>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</si>
  <si>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</si>
  <si>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</si>
  <si>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</si>
  <si>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</si>
  <si>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</si>
  <si>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</si>
  <si>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Saudi Arabia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</si>
  <si>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</si>
  <si>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</si>
  <si>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</si>
  <si>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</si>
  <si>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</si>
  <si>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</si>
  <si>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</si>
  <si>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</si>
  <si>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Taiwan </t>
  </si>
  <si>
    <t xml:space="preserve">Thailand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</si>
  <si>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</si>
  <si>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</si>
  <si>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</si>
  <si>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</si>
  <si>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</si>
  <si>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</si>
  <si>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</si>
  <si>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</si>
  <si>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</si>
  <si>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</si>
  <si>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>Numbers of international (foreign) students are taken from the International Student and Scholar Services database (SEVIS)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</si>
  <si>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</si>
  <si>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>Summer Session Nondegree</t>
  </si>
  <si>
    <t>General Studies/Online Cont Ed/Summer Session Nondegree</t>
  </si>
  <si>
    <t>On-Campus Summer 2013 Statistical Abstract of Ten-Day Enrollment</t>
  </si>
  <si>
    <t>On-Campus Summer 2013 Statistical Abstract of Ten-Day Enrollment By College, Student Type, and Class</t>
  </si>
  <si>
    <t>On-Campus Summer 2013 Statistical Abstract of Ten-Day Enrollment By Illinois County</t>
  </si>
  <si>
    <t>On-Campus Summer 2013 Statistical Abstract of Ten-Day Enrollment By Home Country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</si>
</sst>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2" fillId="0" borderId="0" xfId="57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9.710937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328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40</v>
      </c>
      <c r="R1" s="22"/>
      <c r="S1" s="81"/>
      <c r="T1" s="24"/>
      <c r="U1" s="24"/>
      <c r="V1" s="22"/>
      <c r="W1" s="74"/>
      <c r="Y1" s="16" t="s">
        <v>329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330</v>
      </c>
      <c r="BE1" s="74" t="s">
        <v>42</v>
      </c>
      <c r="BG1" s="16" t="s">
        <v>331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60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60</v>
      </c>
      <c r="AK2" s="3"/>
      <c r="AL2" s="3"/>
      <c r="AM2" s="73"/>
      <c r="AN2" s="3"/>
      <c r="AO2" s="3" t="s">
        <v>27</v>
      </c>
      <c r="AZ2" s="21"/>
      <c r="BA2" s="21" t="s">
        <v>60</v>
      </c>
      <c r="BG2" s="3" t="s">
        <v>27</v>
      </c>
      <c r="BS2" s="21" t="s">
        <v>60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3" t="s">
        <v>44</v>
      </c>
      <c r="AP3" s="84"/>
      <c r="AQ3" s="84"/>
      <c r="AR3" s="87"/>
      <c r="AS3" s="88"/>
      <c r="AU3" s="83" t="s">
        <v>44</v>
      </c>
      <c r="AV3" s="84"/>
      <c r="AW3" s="84"/>
      <c r="AX3" s="87"/>
      <c r="AY3" s="88"/>
      <c r="BA3" s="83" t="s">
        <v>44</v>
      </c>
      <c r="BB3" s="84"/>
      <c r="BC3" s="84"/>
      <c r="BD3" s="87"/>
      <c r="BE3" s="88"/>
      <c r="BG3" s="68" t="s">
        <v>45</v>
      </c>
      <c r="BH3" s="60"/>
      <c r="BI3" s="60"/>
      <c r="BJ3" s="89"/>
      <c r="BK3" s="89"/>
      <c r="BM3" s="68" t="s">
        <v>45</v>
      </c>
      <c r="BN3" s="60"/>
      <c r="BO3" s="60"/>
      <c r="BP3" s="89"/>
      <c r="BQ3" s="89"/>
      <c r="BS3" s="68" t="s">
        <v>45</v>
      </c>
      <c r="BT3" s="60"/>
      <c r="BU3" s="60"/>
      <c r="BV3" s="89"/>
      <c r="BW3" s="89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 s="103"/>
      <c r="AA5" s="103"/>
      <c r="AB5" s="103"/>
      <c r="AC5" s="103"/>
      <c r="AD5" s="103"/>
      <c r="AE5" s="103"/>
      <c r="AF5" s="4"/>
      <c r="AG5" s="9" t="s">
        <v>32</v>
      </c>
      <c r="AH5">
        <v>45</v>
      </c>
      <c r="AI5"/>
      <c r="AJ5"/>
      <c r="AK5"/>
      <c r="AL5"/>
      <c r="AM5">
        <v>45</v>
      </c>
      <c r="AN5" s="3"/>
      <c r="AO5" s="91" t="s">
        <v>147</v>
      </c>
      <c r="AP5" s="91">
        <v>7</v>
      </c>
      <c r="AQ5" s="91">
        <v>1</v>
      </c>
      <c r="AR5" s="91">
        <v>3</v>
      </c>
      <c r="AS5" s="91">
        <f>SUM(AP5:AR5)</f>
        <v>11</v>
      </c>
      <c r="AT5" s="92"/>
      <c r="AU5" s="91" t="s">
        <v>192</v>
      </c>
      <c r="AV5" s="91">
        <v>8</v>
      </c>
      <c r="AW5" s="91">
        <v>0</v>
      </c>
      <c r="AX5" s="91">
        <v>3</v>
      </c>
      <c r="AY5" s="91">
        <f>SUM(AV5:AX5)</f>
        <v>11</v>
      </c>
      <c r="AZ5" s="92"/>
      <c r="BA5" s="91" t="s">
        <v>235</v>
      </c>
      <c r="BB5" s="91">
        <v>41</v>
      </c>
      <c r="BC5" s="91">
        <v>2</v>
      </c>
      <c r="BD5" s="91">
        <v>12</v>
      </c>
      <c r="BE5" s="91">
        <f>SUM(BB5:BD5)</f>
        <v>55</v>
      </c>
      <c r="BF5" s="93"/>
      <c r="BG5" s="94" t="s">
        <v>237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282</v>
      </c>
      <c r="BN5" s="95">
        <v>219</v>
      </c>
      <c r="BO5" s="96">
        <v>2</v>
      </c>
      <c r="BP5" s="94">
        <v>163</v>
      </c>
      <c r="BQ5" s="94">
        <f>SUM(BN5:BP5)</f>
        <v>384</v>
      </c>
      <c r="BR5" s="93"/>
      <c r="BS5" s="94"/>
      <c r="BT5" s="95"/>
      <c r="BU5" s="96"/>
      <c r="BV5" s="94"/>
      <c r="BW5" s="94"/>
    </row>
    <row r="6" spans="1:75" ht="11.25" customHeight="1">
      <c r="A6" s="30" t="s">
        <v>61</v>
      </c>
      <c r="B6" s="30">
        <v>454</v>
      </c>
      <c r="C6" s="30">
        <v>0</v>
      </c>
      <c r="D6" s="30">
        <v>372</v>
      </c>
      <c r="E6" s="30">
        <f>SUM(B6:D6)</f>
        <v>826</v>
      </c>
      <c r="F6" s="22"/>
      <c r="G6" s="31" t="s">
        <v>87</v>
      </c>
      <c r="H6" s="33"/>
      <c r="I6" s="33"/>
      <c r="J6" s="33"/>
      <c r="K6" s="33"/>
      <c r="L6" s="22"/>
      <c r="M6" s="29" t="s">
        <v>101</v>
      </c>
      <c r="N6" s="29">
        <v>4</v>
      </c>
      <c r="O6" s="29">
        <v>0</v>
      </c>
      <c r="P6" s="29">
        <v>6</v>
      </c>
      <c r="Q6" s="34">
        <f aca="true" t="shared" si="0" ref="Q6:Q17">SUM(N6:P6)</f>
        <v>10</v>
      </c>
      <c r="R6" s="22"/>
      <c r="S6" s="29" t="s">
        <v>88</v>
      </c>
      <c r="T6" s="29">
        <v>1</v>
      </c>
      <c r="U6" s="29">
        <v>0</v>
      </c>
      <c r="V6" s="29">
        <v>4</v>
      </c>
      <c r="W6" s="34">
        <f>SUM(T6:V6)</f>
        <v>5</v>
      </c>
      <c r="X6" s="2"/>
      <c r="Y6" s="9" t="s">
        <v>9</v>
      </c>
      <c r="Z6" s="103">
        <v>1</v>
      </c>
      <c r="AA6" s="103">
        <v>1</v>
      </c>
      <c r="AB6" s="103">
        <v>1</v>
      </c>
      <c r="AC6" s="103"/>
      <c r="AD6" s="103"/>
      <c r="AE6" s="103">
        <v>3</v>
      </c>
      <c r="AF6" s="4"/>
      <c r="AG6" s="9" t="s">
        <v>9</v>
      </c>
      <c r="AH6">
        <v>18</v>
      </c>
      <c r="AI6">
        <v>8</v>
      </c>
      <c r="AJ6">
        <v>2</v>
      </c>
      <c r="AK6">
        <v>1</v>
      </c>
      <c r="AL6"/>
      <c r="AM6">
        <v>29</v>
      </c>
      <c r="AN6" s="3"/>
      <c r="AO6" s="91" t="s">
        <v>148</v>
      </c>
      <c r="AP6" s="91">
        <v>3</v>
      </c>
      <c r="AQ6" s="91">
        <v>0</v>
      </c>
      <c r="AR6" s="91">
        <v>0</v>
      </c>
      <c r="AS6" s="91">
        <f aca="true" t="shared" si="1" ref="AS6:AS47">SUM(AP6:AR6)</f>
        <v>3</v>
      </c>
      <c r="AT6" s="92"/>
      <c r="AU6" s="91" t="s">
        <v>193</v>
      </c>
      <c r="AV6" s="91">
        <v>7</v>
      </c>
      <c r="AW6" s="91">
        <v>0</v>
      </c>
      <c r="AX6" s="91">
        <v>2</v>
      </c>
      <c r="AY6" s="91">
        <f aca="true" t="shared" si="2" ref="AY6:AY49">SUM(AV6:AX6)</f>
        <v>9</v>
      </c>
      <c r="AZ6" s="92"/>
      <c r="BA6" s="91" t="s">
        <v>236</v>
      </c>
      <c r="BB6" s="91">
        <v>11</v>
      </c>
      <c r="BC6" s="91">
        <v>1</v>
      </c>
      <c r="BD6" s="91">
        <v>3</v>
      </c>
      <c r="BE6" s="91">
        <f>SUM(BB6:BD6)</f>
        <v>15</v>
      </c>
      <c r="BF6" s="93"/>
      <c r="BG6" s="94" t="s">
        <v>238</v>
      </c>
      <c r="BH6" s="95">
        <v>0</v>
      </c>
      <c r="BI6" s="96">
        <v>0</v>
      </c>
      <c r="BJ6" s="94">
        <v>4</v>
      </c>
      <c r="BK6" s="94">
        <f aca="true" t="shared" si="3" ref="BK6:BK47">SUM(BH6:BJ6)</f>
        <v>4</v>
      </c>
      <c r="BL6" s="93"/>
      <c r="BM6" s="94" t="s">
        <v>283</v>
      </c>
      <c r="BN6" s="95">
        <v>2</v>
      </c>
      <c r="BO6" s="96">
        <v>0</v>
      </c>
      <c r="BP6" s="94">
        <v>0</v>
      </c>
      <c r="BQ6" s="94">
        <f aca="true" t="shared" si="4" ref="BQ6:BQ47">SUM(BN6:BP6)</f>
        <v>2</v>
      </c>
      <c r="BR6" s="93"/>
      <c r="BS6" s="94"/>
      <c r="BT6" s="95"/>
      <c r="BU6" s="96"/>
      <c r="BV6" s="94"/>
      <c r="BW6" s="94"/>
    </row>
    <row r="7" spans="1:75" ht="11.25" customHeight="1">
      <c r="A7" s="30" t="s">
        <v>62</v>
      </c>
      <c r="B7" s="30">
        <v>504</v>
      </c>
      <c r="C7" s="30">
        <v>0</v>
      </c>
      <c r="D7" s="30">
        <v>96</v>
      </c>
      <c r="E7" s="30">
        <f aca="true" t="shared" si="5" ref="E7:E20">SUM(B7:D7)</f>
        <v>600</v>
      </c>
      <c r="F7" s="22"/>
      <c r="G7" s="31">
        <v>1970</v>
      </c>
      <c r="H7" s="33">
        <v>15</v>
      </c>
      <c r="I7" s="33">
        <v>3</v>
      </c>
      <c r="J7" s="33">
        <v>192</v>
      </c>
      <c r="K7" s="33">
        <f>H7+I7+J7</f>
        <v>210</v>
      </c>
      <c r="L7" s="22"/>
      <c r="M7" s="29" t="s">
        <v>102</v>
      </c>
      <c r="N7" s="29">
        <v>0</v>
      </c>
      <c r="O7" s="29">
        <v>0</v>
      </c>
      <c r="P7" s="29">
        <v>1</v>
      </c>
      <c r="Q7" s="34">
        <f t="shared" si="0"/>
        <v>1</v>
      </c>
      <c r="R7" s="22"/>
      <c r="S7" s="29" t="s">
        <v>89</v>
      </c>
      <c r="T7" s="29">
        <v>7</v>
      </c>
      <c r="U7" s="29">
        <v>0</v>
      </c>
      <c r="V7" s="29">
        <v>15</v>
      </c>
      <c r="W7" s="34">
        <f>SUM(T7:V7)</f>
        <v>22</v>
      </c>
      <c r="X7" s="2"/>
      <c r="Y7" s="100" t="s">
        <v>52</v>
      </c>
      <c r="Z7" s="103"/>
      <c r="AA7" s="103">
        <v>2</v>
      </c>
      <c r="AB7" s="103">
        <v>1</v>
      </c>
      <c r="AC7" s="103">
        <v>2</v>
      </c>
      <c r="AD7" s="103"/>
      <c r="AE7" s="103">
        <v>5</v>
      </c>
      <c r="AF7" s="3"/>
      <c r="AG7" s="100" t="s">
        <v>52</v>
      </c>
      <c r="AH7">
        <v>1</v>
      </c>
      <c r="AI7">
        <v>4</v>
      </c>
      <c r="AJ7">
        <v>5</v>
      </c>
      <c r="AK7">
        <v>10</v>
      </c>
      <c r="AL7"/>
      <c r="AM7">
        <v>20</v>
      </c>
      <c r="AN7" s="3"/>
      <c r="AO7" s="91" t="s">
        <v>149</v>
      </c>
      <c r="AP7" s="91">
        <v>9</v>
      </c>
      <c r="AQ7" s="91">
        <v>0</v>
      </c>
      <c r="AR7" s="91">
        <v>2</v>
      </c>
      <c r="AS7" s="91">
        <f t="shared" si="1"/>
        <v>11</v>
      </c>
      <c r="AT7" s="92"/>
      <c r="AU7" s="91" t="s">
        <v>194</v>
      </c>
      <c r="AV7" s="91">
        <v>33</v>
      </c>
      <c r="AW7" s="91">
        <v>0</v>
      </c>
      <c r="AX7" s="91">
        <v>18</v>
      </c>
      <c r="AY7" s="91">
        <f t="shared" si="2"/>
        <v>51</v>
      </c>
      <c r="AZ7" s="92"/>
      <c r="BA7" s="91" t="s">
        <v>49</v>
      </c>
      <c r="BB7" s="91">
        <v>80</v>
      </c>
      <c r="BC7" s="91">
        <v>1</v>
      </c>
      <c r="BD7" s="91">
        <v>1</v>
      </c>
      <c r="BE7" s="91">
        <f>SUM(BB7:BD7)</f>
        <v>82</v>
      </c>
      <c r="BF7" s="93"/>
      <c r="BG7" s="94" t="s">
        <v>239</v>
      </c>
      <c r="BH7" s="95">
        <v>2</v>
      </c>
      <c r="BI7" s="96">
        <v>0</v>
      </c>
      <c r="BJ7" s="94">
        <v>2</v>
      </c>
      <c r="BK7" s="94">
        <f t="shared" si="3"/>
        <v>4</v>
      </c>
      <c r="BL7" s="93"/>
      <c r="BM7" s="94" t="s">
        <v>284</v>
      </c>
      <c r="BN7" s="95">
        <v>1</v>
      </c>
      <c r="BO7" s="96">
        <v>0</v>
      </c>
      <c r="BP7" s="94">
        <v>0</v>
      </c>
      <c r="BQ7" s="94">
        <f t="shared" si="4"/>
        <v>1</v>
      </c>
      <c r="BR7" s="93"/>
      <c r="BS7" s="94"/>
      <c r="BT7" s="95"/>
      <c r="BU7" s="96"/>
      <c r="BV7" s="94"/>
      <c r="BW7" s="94"/>
    </row>
    <row r="8" spans="1:75" ht="11.25" customHeight="1">
      <c r="A8" s="30" t="s">
        <v>63</v>
      </c>
      <c r="B8" s="30">
        <v>511</v>
      </c>
      <c r="C8" s="30">
        <v>0</v>
      </c>
      <c r="D8" s="30">
        <v>586</v>
      </c>
      <c r="E8" s="30">
        <f t="shared" si="5"/>
        <v>1097</v>
      </c>
      <c r="F8" s="22"/>
      <c r="G8" s="31">
        <v>1971</v>
      </c>
      <c r="H8" s="33">
        <v>0</v>
      </c>
      <c r="I8" s="33">
        <v>0</v>
      </c>
      <c r="J8" s="33">
        <v>18</v>
      </c>
      <c r="K8" s="33">
        <f>H8+I8+J8</f>
        <v>18</v>
      </c>
      <c r="L8" s="22"/>
      <c r="M8" s="29" t="s">
        <v>103</v>
      </c>
      <c r="N8" s="29">
        <v>2</v>
      </c>
      <c r="O8" s="29">
        <v>1</v>
      </c>
      <c r="P8" s="29">
        <v>11</v>
      </c>
      <c r="Q8" s="34">
        <f t="shared" si="0"/>
        <v>14</v>
      </c>
      <c r="R8" s="22"/>
      <c r="S8" s="29" t="s">
        <v>90</v>
      </c>
      <c r="T8" s="29">
        <v>27</v>
      </c>
      <c r="U8" s="29">
        <v>3</v>
      </c>
      <c r="V8" s="29">
        <v>45</v>
      </c>
      <c r="W8" s="34">
        <f>SUM(T8:V8)</f>
        <v>75</v>
      </c>
      <c r="X8" s="2"/>
      <c r="Y8" s="9" t="s">
        <v>10</v>
      </c>
      <c r="Z8" s="103">
        <v>14</v>
      </c>
      <c r="AA8" s="103">
        <v>63</v>
      </c>
      <c r="AB8" s="103">
        <v>127</v>
      </c>
      <c r="AC8" s="103">
        <v>232</v>
      </c>
      <c r="AD8" s="103">
        <v>10</v>
      </c>
      <c r="AE8" s="103">
        <v>446</v>
      </c>
      <c r="AF8" s="4"/>
      <c r="AG8" s="9" t="s">
        <v>10</v>
      </c>
      <c r="AH8">
        <v>38</v>
      </c>
      <c r="AI8">
        <v>303</v>
      </c>
      <c r="AJ8">
        <v>861</v>
      </c>
      <c r="AK8">
        <v>1116</v>
      </c>
      <c r="AL8">
        <v>20</v>
      </c>
      <c r="AM8">
        <v>2338</v>
      </c>
      <c r="AN8" s="3"/>
      <c r="AO8" s="91" t="s">
        <v>150</v>
      </c>
      <c r="AP8" s="91">
        <v>9</v>
      </c>
      <c r="AQ8" s="91">
        <v>1</v>
      </c>
      <c r="AR8" s="91">
        <v>1</v>
      </c>
      <c r="AS8" s="91">
        <f t="shared" si="1"/>
        <v>11</v>
      </c>
      <c r="AT8" s="92"/>
      <c r="AU8" s="91" t="s">
        <v>195</v>
      </c>
      <c r="AV8" s="91">
        <v>10</v>
      </c>
      <c r="AW8" s="91">
        <v>0</v>
      </c>
      <c r="AX8" s="91">
        <v>4</v>
      </c>
      <c r="AY8" s="91">
        <f t="shared" si="2"/>
        <v>14</v>
      </c>
      <c r="AZ8" s="92"/>
      <c r="BA8" s="91"/>
      <c r="BB8" s="91"/>
      <c r="BC8" s="91"/>
      <c r="BD8" s="91"/>
      <c r="BE8" s="91"/>
      <c r="BF8" s="93"/>
      <c r="BG8" s="94" t="s">
        <v>240</v>
      </c>
      <c r="BH8" s="95">
        <v>0</v>
      </c>
      <c r="BI8" s="96">
        <v>0</v>
      </c>
      <c r="BJ8" s="94">
        <v>1</v>
      </c>
      <c r="BK8" s="94">
        <f t="shared" si="3"/>
        <v>1</v>
      </c>
      <c r="BL8" s="93"/>
      <c r="BM8" s="94" t="s">
        <v>285</v>
      </c>
      <c r="BN8" s="95">
        <v>0</v>
      </c>
      <c r="BO8" s="96">
        <v>0</v>
      </c>
      <c r="BP8" s="94">
        <v>8</v>
      </c>
      <c r="BQ8" s="94">
        <f t="shared" si="4"/>
        <v>8</v>
      </c>
      <c r="BR8" s="93"/>
      <c r="BS8" s="94"/>
      <c r="BT8" s="95"/>
      <c r="BU8" s="96"/>
      <c r="BV8" s="94"/>
      <c r="BW8" s="94"/>
    </row>
    <row r="9" spans="1:75" ht="11.25" customHeight="1">
      <c r="A9" s="30" t="s">
        <v>64</v>
      </c>
      <c r="B9" s="30">
        <v>59</v>
      </c>
      <c r="C9" s="30">
        <v>0</v>
      </c>
      <c r="D9" s="30">
        <v>440</v>
      </c>
      <c r="E9" s="30">
        <f t="shared" si="5"/>
        <v>499</v>
      </c>
      <c r="F9" s="22"/>
      <c r="G9" s="31">
        <v>1972</v>
      </c>
      <c r="H9" s="33">
        <v>0</v>
      </c>
      <c r="I9" s="33">
        <v>1</v>
      </c>
      <c r="J9" s="33">
        <v>32</v>
      </c>
      <c r="K9" s="33">
        <f>H9+I9+J9</f>
        <v>33</v>
      </c>
      <c r="L9" s="22"/>
      <c r="M9" s="29" t="s">
        <v>104</v>
      </c>
      <c r="N9" s="29">
        <v>5</v>
      </c>
      <c r="O9" s="29">
        <v>0</v>
      </c>
      <c r="P9" s="29">
        <v>4</v>
      </c>
      <c r="Q9" s="34">
        <f t="shared" si="0"/>
        <v>9</v>
      </c>
      <c r="R9" s="22"/>
      <c r="S9" s="29" t="s">
        <v>91</v>
      </c>
      <c r="T9" s="29">
        <v>0</v>
      </c>
      <c r="U9" s="29">
        <v>0</v>
      </c>
      <c r="V9" s="29">
        <v>12</v>
      </c>
      <c r="W9" s="29">
        <f aca="true" t="shared" si="6" ref="W9:W19">SUM(T9:V9)</f>
        <v>12</v>
      </c>
      <c r="X9" s="2"/>
      <c r="Y9" s="10" t="s">
        <v>0</v>
      </c>
      <c r="Z9" s="11">
        <f aca="true" t="shared" si="7" ref="Z9:AE9">SUM(Z5:Z8)</f>
        <v>15</v>
      </c>
      <c r="AA9" s="11">
        <f t="shared" si="7"/>
        <v>66</v>
      </c>
      <c r="AB9" s="11">
        <f t="shared" si="7"/>
        <v>129</v>
      </c>
      <c r="AC9" s="11">
        <f t="shared" si="7"/>
        <v>234</v>
      </c>
      <c r="AD9" s="11">
        <f t="shared" si="7"/>
        <v>10</v>
      </c>
      <c r="AE9" s="11">
        <f t="shared" si="7"/>
        <v>454</v>
      </c>
      <c r="AF9" s="4"/>
      <c r="AG9" s="10" t="s">
        <v>0</v>
      </c>
      <c r="AH9" s="11">
        <f aca="true" t="shared" si="8" ref="AH9:AM9">SUM(AH5:AH8)</f>
        <v>102</v>
      </c>
      <c r="AI9" s="11">
        <f t="shared" si="8"/>
        <v>315</v>
      </c>
      <c r="AJ9" s="11">
        <f t="shared" si="8"/>
        <v>868</v>
      </c>
      <c r="AK9" s="11">
        <f t="shared" si="8"/>
        <v>1127</v>
      </c>
      <c r="AL9" s="11">
        <f t="shared" si="8"/>
        <v>20</v>
      </c>
      <c r="AM9" s="11">
        <f t="shared" si="8"/>
        <v>2432</v>
      </c>
      <c r="AN9" s="3"/>
      <c r="AO9" s="91" t="s">
        <v>151</v>
      </c>
      <c r="AP9" s="91">
        <v>1</v>
      </c>
      <c r="AQ9" s="91">
        <v>0</v>
      </c>
      <c r="AR9" s="91">
        <v>0</v>
      </c>
      <c r="AS9" s="91">
        <f t="shared" si="1"/>
        <v>1</v>
      </c>
      <c r="AT9" s="92"/>
      <c r="AU9" s="91" t="s">
        <v>196</v>
      </c>
      <c r="AV9" s="91">
        <v>45</v>
      </c>
      <c r="AW9" s="91">
        <v>2</v>
      </c>
      <c r="AX9" s="91">
        <v>5</v>
      </c>
      <c r="AY9" s="91">
        <f t="shared" si="2"/>
        <v>52</v>
      </c>
      <c r="AZ9" s="92"/>
      <c r="BA9" s="91"/>
      <c r="BB9" s="91"/>
      <c r="BC9" s="91"/>
      <c r="BD9" s="91"/>
      <c r="BE9" s="91"/>
      <c r="BF9" s="93"/>
      <c r="BG9" s="94" t="s">
        <v>241</v>
      </c>
      <c r="BH9" s="95">
        <v>0</v>
      </c>
      <c r="BI9" s="96">
        <v>0</v>
      </c>
      <c r="BJ9" s="94">
        <v>1</v>
      </c>
      <c r="BK9" s="94">
        <f t="shared" si="3"/>
        <v>1</v>
      </c>
      <c r="BL9" s="93"/>
      <c r="BM9" s="94" t="s">
        <v>286</v>
      </c>
      <c r="BN9" s="95">
        <v>0</v>
      </c>
      <c r="BO9" s="96">
        <v>0</v>
      </c>
      <c r="BP9" s="94">
        <v>1</v>
      </c>
      <c r="BQ9" s="94">
        <f t="shared" si="4"/>
        <v>1</v>
      </c>
      <c r="BR9" s="93"/>
      <c r="BS9" s="94"/>
      <c r="BT9" s="95"/>
      <c r="BU9" s="96"/>
      <c r="BV9" s="94"/>
      <c r="BW9" s="94"/>
    </row>
    <row r="10" spans="1:75" ht="11.25" customHeight="1">
      <c r="A10" s="30" t="s">
        <v>65</v>
      </c>
      <c r="B10" s="30">
        <v>1319</v>
      </c>
      <c r="C10" s="30">
        <v>0</v>
      </c>
      <c r="D10" s="30">
        <v>1338</v>
      </c>
      <c r="E10" s="30">
        <f t="shared" si="5"/>
        <v>2657</v>
      </c>
      <c r="F10" s="22"/>
      <c r="G10" s="31">
        <v>1973</v>
      </c>
      <c r="H10" s="33">
        <v>0</v>
      </c>
      <c r="I10" s="33">
        <v>0</v>
      </c>
      <c r="J10" s="33">
        <v>37</v>
      </c>
      <c r="K10" s="33">
        <f>H10+I10+J10</f>
        <v>37</v>
      </c>
      <c r="L10" s="22"/>
      <c r="M10" s="29" t="s">
        <v>105</v>
      </c>
      <c r="N10" s="29">
        <v>91</v>
      </c>
      <c r="O10" s="29">
        <v>9</v>
      </c>
      <c r="P10" s="29">
        <v>92</v>
      </c>
      <c r="Q10" s="34">
        <f t="shared" si="0"/>
        <v>192</v>
      </c>
      <c r="R10" s="22"/>
      <c r="S10" s="29" t="s">
        <v>92</v>
      </c>
      <c r="T10" s="29">
        <v>0</v>
      </c>
      <c r="U10" s="29">
        <v>0</v>
      </c>
      <c r="V10" s="29">
        <v>2</v>
      </c>
      <c r="W10" s="29">
        <f t="shared" si="6"/>
        <v>2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152</v>
      </c>
      <c r="AP10" s="91">
        <v>373</v>
      </c>
      <c r="AQ10" s="91">
        <v>39</v>
      </c>
      <c r="AR10" s="91">
        <v>526</v>
      </c>
      <c r="AS10" s="91">
        <f t="shared" si="1"/>
        <v>938</v>
      </c>
      <c r="AT10" s="92"/>
      <c r="AU10" s="91" t="s">
        <v>197</v>
      </c>
      <c r="AV10" s="91">
        <v>3</v>
      </c>
      <c r="AW10" s="91">
        <v>0</v>
      </c>
      <c r="AX10" s="91">
        <v>1</v>
      </c>
      <c r="AY10" s="91">
        <f t="shared" si="2"/>
        <v>4</v>
      </c>
      <c r="AZ10" s="92"/>
      <c r="BA10" s="91"/>
      <c r="BB10" s="91"/>
      <c r="BC10" s="91"/>
      <c r="BD10" s="91"/>
      <c r="BE10" s="91"/>
      <c r="BF10" s="93"/>
      <c r="BG10" s="94" t="s">
        <v>242</v>
      </c>
      <c r="BH10" s="95">
        <v>4</v>
      </c>
      <c r="BI10" s="96">
        <v>0</v>
      </c>
      <c r="BJ10" s="94">
        <v>36</v>
      </c>
      <c r="BK10" s="94">
        <f t="shared" si="3"/>
        <v>40</v>
      </c>
      <c r="BL10" s="93"/>
      <c r="BM10" s="94" t="s">
        <v>287</v>
      </c>
      <c r="BN10" s="95">
        <v>31</v>
      </c>
      <c r="BO10" s="96">
        <v>0</v>
      </c>
      <c r="BP10" s="94">
        <v>8</v>
      </c>
      <c r="BQ10" s="94">
        <f t="shared" si="4"/>
        <v>39</v>
      </c>
      <c r="BR10" s="93"/>
      <c r="BS10" s="94"/>
      <c r="BT10" s="95"/>
      <c r="BU10" s="96"/>
      <c r="BV10" s="94"/>
      <c r="BW10" s="94"/>
    </row>
    <row r="11" spans="1:75" ht="11.25" customHeight="1">
      <c r="A11" s="30" t="s">
        <v>66</v>
      </c>
      <c r="B11" s="30">
        <v>209</v>
      </c>
      <c r="C11" s="30">
        <v>0</v>
      </c>
      <c r="D11" s="30">
        <v>186</v>
      </c>
      <c r="E11" s="30">
        <f t="shared" si="5"/>
        <v>395</v>
      </c>
      <c r="F11" s="22"/>
      <c r="G11" s="31">
        <v>1974</v>
      </c>
      <c r="H11" s="33">
        <v>5</v>
      </c>
      <c r="I11" s="33">
        <v>1</v>
      </c>
      <c r="J11" s="33">
        <v>39</v>
      </c>
      <c r="K11" s="33">
        <f aca="true" t="shared" si="9" ref="K11:K29">H11+I11+J11</f>
        <v>45</v>
      </c>
      <c r="L11" s="22"/>
      <c r="M11" s="29" t="s">
        <v>106</v>
      </c>
      <c r="N11" s="29">
        <v>7</v>
      </c>
      <c r="O11" s="29">
        <v>4</v>
      </c>
      <c r="P11" s="29">
        <v>6</v>
      </c>
      <c r="Q11" s="34">
        <f t="shared" si="0"/>
        <v>17</v>
      </c>
      <c r="R11" s="22"/>
      <c r="S11" s="29" t="s">
        <v>93</v>
      </c>
      <c r="T11" s="29">
        <v>15</v>
      </c>
      <c r="U11" s="29">
        <v>0</v>
      </c>
      <c r="V11" s="29">
        <v>16</v>
      </c>
      <c r="W11" s="29">
        <f t="shared" si="6"/>
        <v>31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53</v>
      </c>
      <c r="AH11" s="4"/>
      <c r="AI11" s="4"/>
      <c r="AJ11" s="4"/>
      <c r="AK11" s="4"/>
      <c r="AL11" s="4"/>
      <c r="AM11" s="4"/>
      <c r="AN11" s="3"/>
      <c r="AO11" s="91" t="s">
        <v>153</v>
      </c>
      <c r="AP11" s="91">
        <v>10</v>
      </c>
      <c r="AQ11" s="91">
        <v>1</v>
      </c>
      <c r="AR11" s="91">
        <v>1</v>
      </c>
      <c r="AS11" s="91">
        <f t="shared" si="1"/>
        <v>12</v>
      </c>
      <c r="AT11" s="92"/>
      <c r="AU11" s="91" t="s">
        <v>198</v>
      </c>
      <c r="AV11" s="91">
        <v>8</v>
      </c>
      <c r="AW11" s="91">
        <v>0</v>
      </c>
      <c r="AX11" s="91">
        <v>2</v>
      </c>
      <c r="AY11" s="91">
        <f t="shared" si="2"/>
        <v>10</v>
      </c>
      <c r="AZ11" s="92"/>
      <c r="BA11" s="91"/>
      <c r="BB11" s="91"/>
      <c r="BC11" s="91"/>
      <c r="BD11" s="91"/>
      <c r="BE11" s="91"/>
      <c r="BF11" s="93"/>
      <c r="BG11" s="94" t="s">
        <v>243</v>
      </c>
      <c r="BH11" s="95">
        <v>0</v>
      </c>
      <c r="BI11" s="96">
        <v>0</v>
      </c>
      <c r="BJ11" s="94">
        <v>1</v>
      </c>
      <c r="BK11" s="94">
        <f t="shared" si="3"/>
        <v>1</v>
      </c>
      <c r="BL11" s="93"/>
      <c r="BM11" s="94" t="s">
        <v>288</v>
      </c>
      <c r="BN11" s="95">
        <v>1</v>
      </c>
      <c r="BO11" s="96">
        <v>0</v>
      </c>
      <c r="BP11" s="94">
        <v>10</v>
      </c>
      <c r="BQ11" s="94">
        <f t="shared" si="4"/>
        <v>11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67</v>
      </c>
      <c r="B12" s="30">
        <v>353</v>
      </c>
      <c r="C12" s="30">
        <v>0</v>
      </c>
      <c r="D12" s="30">
        <v>0</v>
      </c>
      <c r="E12" s="30">
        <f t="shared" si="5"/>
        <v>353</v>
      </c>
      <c r="F12" s="22"/>
      <c r="G12" s="31">
        <v>1975</v>
      </c>
      <c r="H12" s="33">
        <v>3</v>
      </c>
      <c r="I12" s="33">
        <v>0</v>
      </c>
      <c r="J12" s="33">
        <v>49</v>
      </c>
      <c r="K12" s="33">
        <f t="shared" si="9"/>
        <v>52</v>
      </c>
      <c r="L12" s="22"/>
      <c r="M12" s="29" t="s">
        <v>107</v>
      </c>
      <c r="N12" s="29">
        <v>6</v>
      </c>
      <c r="O12" s="29">
        <v>1</v>
      </c>
      <c r="P12" s="29">
        <v>7</v>
      </c>
      <c r="Q12" s="34">
        <f t="shared" si="0"/>
        <v>14</v>
      </c>
      <c r="R12" s="22"/>
      <c r="S12" s="29" t="s">
        <v>94</v>
      </c>
      <c r="T12" s="29">
        <v>8</v>
      </c>
      <c r="U12" s="29">
        <v>2</v>
      </c>
      <c r="V12" s="29">
        <v>16</v>
      </c>
      <c r="W12" s="29">
        <f t="shared" si="6"/>
        <v>26</v>
      </c>
      <c r="Y12" s="9" t="s">
        <v>32</v>
      </c>
      <c r="Z12" s="103">
        <v>7</v>
      </c>
      <c r="AA12" s="103"/>
      <c r="AB12" s="103"/>
      <c r="AC12" s="103"/>
      <c r="AD12" s="103"/>
      <c r="AE12" s="103">
        <v>7</v>
      </c>
      <c r="AF12" s="4"/>
      <c r="AG12" s="9" t="s">
        <v>32</v>
      </c>
      <c r="AH12"/>
      <c r="AI12"/>
      <c r="AJ12"/>
      <c r="AK12"/>
      <c r="AL12"/>
      <c r="AM12"/>
      <c r="AN12" s="3"/>
      <c r="AO12" s="91" t="s">
        <v>154</v>
      </c>
      <c r="AP12" s="91">
        <v>2</v>
      </c>
      <c r="AQ12" s="91">
        <v>0</v>
      </c>
      <c r="AR12" s="91">
        <v>0</v>
      </c>
      <c r="AS12" s="91">
        <f t="shared" si="1"/>
        <v>2</v>
      </c>
      <c r="AT12" s="92"/>
      <c r="AU12" s="91" t="s">
        <v>199</v>
      </c>
      <c r="AV12" s="91">
        <v>5</v>
      </c>
      <c r="AW12" s="91">
        <v>0</v>
      </c>
      <c r="AX12" s="91">
        <v>0</v>
      </c>
      <c r="AY12" s="91">
        <f t="shared" si="2"/>
        <v>5</v>
      </c>
      <c r="AZ12" s="92"/>
      <c r="BA12" s="91"/>
      <c r="BB12" s="91"/>
      <c r="BC12" s="91"/>
      <c r="BD12" s="91"/>
      <c r="BE12" s="91"/>
      <c r="BF12" s="93"/>
      <c r="BG12" s="94" t="s">
        <v>244</v>
      </c>
      <c r="BH12" s="95">
        <v>0</v>
      </c>
      <c r="BI12" s="96">
        <v>0</v>
      </c>
      <c r="BJ12" s="94">
        <v>1</v>
      </c>
      <c r="BK12" s="94">
        <f t="shared" si="3"/>
        <v>1</v>
      </c>
      <c r="BL12" s="93"/>
      <c r="BM12" s="94" t="s">
        <v>289</v>
      </c>
      <c r="BN12" s="95">
        <v>2</v>
      </c>
      <c r="BO12" s="96">
        <v>0</v>
      </c>
      <c r="BP12" s="94">
        <v>0</v>
      </c>
      <c r="BQ12" s="94">
        <f t="shared" si="4"/>
        <v>2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68</v>
      </c>
      <c r="B13" s="30">
        <v>0</v>
      </c>
      <c r="C13" s="30">
        <v>0</v>
      </c>
      <c r="D13" s="30">
        <v>32</v>
      </c>
      <c r="E13" s="30">
        <f t="shared" si="5"/>
        <v>32</v>
      </c>
      <c r="F13" s="22"/>
      <c r="G13" s="31">
        <v>1976</v>
      </c>
      <c r="H13" s="33">
        <v>2</v>
      </c>
      <c r="I13" s="33">
        <v>0</v>
      </c>
      <c r="J13" s="33">
        <v>59</v>
      </c>
      <c r="K13" s="33">
        <f t="shared" si="9"/>
        <v>61</v>
      </c>
      <c r="L13" s="22"/>
      <c r="M13" s="29" t="s">
        <v>108</v>
      </c>
      <c r="N13" s="29">
        <v>2</v>
      </c>
      <c r="O13" s="29">
        <v>0</v>
      </c>
      <c r="P13" s="29">
        <v>4</v>
      </c>
      <c r="Q13" s="34">
        <f t="shared" si="0"/>
        <v>6</v>
      </c>
      <c r="R13" s="22"/>
      <c r="S13" s="29" t="s">
        <v>95</v>
      </c>
      <c r="T13" s="29">
        <v>1</v>
      </c>
      <c r="U13" s="29">
        <v>0</v>
      </c>
      <c r="V13" s="29">
        <v>6</v>
      </c>
      <c r="W13" s="29">
        <f t="shared" si="6"/>
        <v>7</v>
      </c>
      <c r="Y13" s="9" t="s">
        <v>9</v>
      </c>
      <c r="Z13" s="103">
        <v>2</v>
      </c>
      <c r="AA13" s="103">
        <v>1</v>
      </c>
      <c r="AB13" s="103">
        <v>1</v>
      </c>
      <c r="AC13" s="103"/>
      <c r="AD13" s="103"/>
      <c r="AE13" s="103">
        <v>4</v>
      </c>
      <c r="AF13" s="4"/>
      <c r="AG13" s="9" t="s">
        <v>9</v>
      </c>
      <c r="AH13"/>
      <c r="AI13"/>
      <c r="AJ13">
        <v>1</v>
      </c>
      <c r="AK13"/>
      <c r="AL13"/>
      <c r="AM13">
        <v>1</v>
      </c>
      <c r="AN13" s="3"/>
      <c r="AO13" s="91" t="s">
        <v>155</v>
      </c>
      <c r="AP13" s="91">
        <v>1</v>
      </c>
      <c r="AQ13" s="91">
        <v>1</v>
      </c>
      <c r="AR13" s="91">
        <v>1</v>
      </c>
      <c r="AS13" s="91">
        <f t="shared" si="1"/>
        <v>3</v>
      </c>
      <c r="AT13" s="92"/>
      <c r="AU13" s="91" t="s">
        <v>200</v>
      </c>
      <c r="AV13" s="91">
        <v>1</v>
      </c>
      <c r="AW13" s="91">
        <v>0</v>
      </c>
      <c r="AX13" s="91">
        <v>0</v>
      </c>
      <c r="AY13" s="91">
        <f t="shared" si="2"/>
        <v>1</v>
      </c>
      <c r="AZ13" s="92"/>
      <c r="BA13" s="91"/>
      <c r="BB13" s="91"/>
      <c r="BC13" s="91"/>
      <c r="BD13" s="91"/>
      <c r="BE13" s="91"/>
      <c r="BF13" s="93"/>
      <c r="BG13" s="94" t="s">
        <v>245</v>
      </c>
      <c r="BH13" s="95">
        <v>0</v>
      </c>
      <c r="BI13" s="96">
        <v>0</v>
      </c>
      <c r="BJ13" s="94">
        <v>1</v>
      </c>
      <c r="BK13" s="94">
        <f t="shared" si="3"/>
        <v>1</v>
      </c>
      <c r="BL13" s="93"/>
      <c r="BM13" s="94" t="s">
        <v>290</v>
      </c>
      <c r="BN13" s="95">
        <v>1</v>
      </c>
      <c r="BO13" s="96">
        <v>0</v>
      </c>
      <c r="BP13" s="94">
        <v>8</v>
      </c>
      <c r="BQ13" s="94">
        <f t="shared" si="4"/>
        <v>9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69</v>
      </c>
      <c r="B14" s="30">
        <v>25</v>
      </c>
      <c r="C14" s="30">
        <v>0</v>
      </c>
      <c r="D14" s="30">
        <v>0</v>
      </c>
      <c r="E14" s="30">
        <f t="shared" si="5"/>
        <v>25</v>
      </c>
      <c r="F14" s="22"/>
      <c r="G14" s="31">
        <v>1977</v>
      </c>
      <c r="H14" s="33">
        <v>1</v>
      </c>
      <c r="I14" s="33">
        <v>2</v>
      </c>
      <c r="J14" s="33">
        <v>74</v>
      </c>
      <c r="K14" s="33">
        <f t="shared" si="9"/>
        <v>77</v>
      </c>
      <c r="L14" s="22"/>
      <c r="M14" s="29" t="s">
        <v>109</v>
      </c>
      <c r="N14" s="29">
        <v>1</v>
      </c>
      <c r="O14" s="29">
        <v>0</v>
      </c>
      <c r="P14" s="29">
        <v>2</v>
      </c>
      <c r="Q14" s="34">
        <f t="shared" si="0"/>
        <v>3</v>
      </c>
      <c r="R14" s="22"/>
      <c r="S14" s="29" t="s">
        <v>96</v>
      </c>
      <c r="T14" s="29">
        <v>11</v>
      </c>
      <c r="U14" s="29">
        <v>0</v>
      </c>
      <c r="V14" s="29">
        <v>39</v>
      </c>
      <c r="W14" s="29">
        <f t="shared" si="6"/>
        <v>50</v>
      </c>
      <c r="Y14" s="100" t="s">
        <v>52</v>
      </c>
      <c r="Z14" s="103"/>
      <c r="AA14" s="103"/>
      <c r="AB14" s="103"/>
      <c r="AC14" s="103">
        <v>2</v>
      </c>
      <c r="AD14" s="103"/>
      <c r="AE14" s="103">
        <v>2</v>
      </c>
      <c r="AF14" s="3"/>
      <c r="AG14" s="100" t="s">
        <v>52</v>
      </c>
      <c r="AH14"/>
      <c r="AI14"/>
      <c r="AJ14"/>
      <c r="AK14"/>
      <c r="AL14"/>
      <c r="AM14"/>
      <c r="AN14" s="3"/>
      <c r="AO14" s="91" t="s">
        <v>156</v>
      </c>
      <c r="AP14" s="91">
        <v>12</v>
      </c>
      <c r="AQ14" s="91">
        <v>0</v>
      </c>
      <c r="AR14" s="91">
        <v>5</v>
      </c>
      <c r="AS14" s="91">
        <f t="shared" si="1"/>
        <v>17</v>
      </c>
      <c r="AT14" s="92"/>
      <c r="AU14" s="91" t="s">
        <v>201</v>
      </c>
      <c r="AV14" s="91">
        <v>6</v>
      </c>
      <c r="AW14" s="91">
        <v>0</v>
      </c>
      <c r="AX14" s="91">
        <v>5</v>
      </c>
      <c r="AY14" s="91">
        <f t="shared" si="2"/>
        <v>11</v>
      </c>
      <c r="AZ14" s="92"/>
      <c r="BA14" s="91"/>
      <c r="BB14" s="91"/>
      <c r="BC14" s="91"/>
      <c r="BD14" s="91"/>
      <c r="BE14" s="91"/>
      <c r="BF14" s="93"/>
      <c r="BG14" s="94" t="s">
        <v>246</v>
      </c>
      <c r="BH14" s="95">
        <v>10</v>
      </c>
      <c r="BI14" s="96">
        <v>1</v>
      </c>
      <c r="BJ14" s="94">
        <v>23</v>
      </c>
      <c r="BK14" s="94">
        <f t="shared" si="3"/>
        <v>34</v>
      </c>
      <c r="BL14" s="93"/>
      <c r="BM14" s="94" t="s">
        <v>291</v>
      </c>
      <c r="BN14" s="95">
        <v>1</v>
      </c>
      <c r="BO14" s="96">
        <v>0</v>
      </c>
      <c r="BP14" s="94">
        <v>1</v>
      </c>
      <c r="BQ14" s="94">
        <f t="shared" si="4"/>
        <v>2</v>
      </c>
      <c r="BR14" s="93"/>
      <c r="BS14" s="94"/>
      <c r="BT14" s="95"/>
      <c r="BU14" s="96"/>
      <c r="BV14" s="94"/>
      <c r="BW14" s="94"/>
    </row>
    <row r="15" spans="1:75" ht="11.25" customHeight="1">
      <c r="A15" s="35" t="s">
        <v>70</v>
      </c>
      <c r="B15" s="35">
        <v>0</v>
      </c>
      <c r="C15" s="35">
        <v>0</v>
      </c>
      <c r="D15" s="35">
        <v>6</v>
      </c>
      <c r="E15" s="30">
        <f t="shared" si="5"/>
        <v>6</v>
      </c>
      <c r="F15" s="22"/>
      <c r="G15" s="31">
        <v>1978</v>
      </c>
      <c r="H15" s="33">
        <v>2</v>
      </c>
      <c r="I15" s="33">
        <v>2</v>
      </c>
      <c r="J15" s="33">
        <v>76</v>
      </c>
      <c r="K15" s="33">
        <f t="shared" si="9"/>
        <v>80</v>
      </c>
      <c r="L15" s="22"/>
      <c r="M15" s="29" t="s">
        <v>110</v>
      </c>
      <c r="N15" s="29">
        <v>32</v>
      </c>
      <c r="O15" s="29">
        <v>5</v>
      </c>
      <c r="P15" s="29">
        <v>29</v>
      </c>
      <c r="Q15" s="34">
        <f t="shared" si="0"/>
        <v>66</v>
      </c>
      <c r="R15" s="22"/>
      <c r="S15" s="29" t="s">
        <v>97</v>
      </c>
      <c r="T15" s="29">
        <v>0</v>
      </c>
      <c r="U15" s="29">
        <v>1</v>
      </c>
      <c r="V15" s="29">
        <v>0</v>
      </c>
      <c r="W15" s="29">
        <f t="shared" si="6"/>
        <v>1</v>
      </c>
      <c r="Y15" s="9" t="s">
        <v>10</v>
      </c>
      <c r="Z15" s="103">
        <v>4</v>
      </c>
      <c r="AA15" s="103">
        <v>35</v>
      </c>
      <c r="AB15" s="103">
        <v>145</v>
      </c>
      <c r="AC15" s="103">
        <v>306</v>
      </c>
      <c r="AD15" s="103">
        <v>1</v>
      </c>
      <c r="AE15" s="103">
        <v>491</v>
      </c>
      <c r="AF15" s="4"/>
      <c r="AG15" s="9" t="s">
        <v>10</v>
      </c>
      <c r="AH15">
        <v>6</v>
      </c>
      <c r="AI15">
        <v>32</v>
      </c>
      <c r="AJ15">
        <v>82</v>
      </c>
      <c r="AK15">
        <v>100</v>
      </c>
      <c r="AL15">
        <v>2</v>
      </c>
      <c r="AM15">
        <v>222</v>
      </c>
      <c r="AN15" s="3"/>
      <c r="AO15" s="91" t="s">
        <v>157</v>
      </c>
      <c r="AP15" s="91">
        <v>1667</v>
      </c>
      <c r="AQ15" s="91">
        <v>24</v>
      </c>
      <c r="AR15" s="91">
        <v>302</v>
      </c>
      <c r="AS15" s="91">
        <f t="shared" si="1"/>
        <v>1993</v>
      </c>
      <c r="AT15" s="92"/>
      <c r="AU15" s="91" t="s">
        <v>202</v>
      </c>
      <c r="AV15" s="91">
        <v>59</v>
      </c>
      <c r="AW15" s="91">
        <v>1</v>
      </c>
      <c r="AX15" s="91">
        <v>18</v>
      </c>
      <c r="AY15" s="91">
        <f t="shared" si="2"/>
        <v>78</v>
      </c>
      <c r="AZ15" s="92"/>
      <c r="BA15" s="91"/>
      <c r="BB15" s="91"/>
      <c r="BC15" s="91"/>
      <c r="BD15" s="91"/>
      <c r="BE15" s="91"/>
      <c r="BF15" s="93"/>
      <c r="BG15" s="94" t="s">
        <v>247</v>
      </c>
      <c r="BH15" s="95">
        <v>0</v>
      </c>
      <c r="BI15" s="96">
        <v>1</v>
      </c>
      <c r="BJ15" s="94">
        <v>1</v>
      </c>
      <c r="BK15" s="94">
        <f t="shared" si="3"/>
        <v>2</v>
      </c>
      <c r="BL15" s="93"/>
      <c r="BM15" s="94" t="s">
        <v>292</v>
      </c>
      <c r="BN15" s="95">
        <v>6</v>
      </c>
      <c r="BO15" s="96">
        <v>0</v>
      </c>
      <c r="BP15" s="94">
        <v>9</v>
      </c>
      <c r="BQ15" s="94">
        <f t="shared" si="4"/>
        <v>15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71</v>
      </c>
      <c r="B16" s="35">
        <v>0</v>
      </c>
      <c r="C16" s="35">
        <v>97</v>
      </c>
      <c r="D16" s="35">
        <v>2</v>
      </c>
      <c r="E16" s="30">
        <f t="shared" si="5"/>
        <v>99</v>
      </c>
      <c r="F16" s="22"/>
      <c r="G16" s="31">
        <v>1979</v>
      </c>
      <c r="H16" s="33">
        <v>3</v>
      </c>
      <c r="I16" s="33">
        <v>3</v>
      </c>
      <c r="J16" s="33">
        <v>119</v>
      </c>
      <c r="K16" s="33">
        <f t="shared" si="9"/>
        <v>125</v>
      </c>
      <c r="L16" s="22"/>
      <c r="M16" s="29" t="s">
        <v>111</v>
      </c>
      <c r="N16" s="29">
        <v>14</v>
      </c>
      <c r="O16" s="29">
        <v>1</v>
      </c>
      <c r="P16" s="29">
        <v>13</v>
      </c>
      <c r="Q16" s="34">
        <f t="shared" si="0"/>
        <v>28</v>
      </c>
      <c r="R16" s="22"/>
      <c r="S16" s="29" t="s">
        <v>98</v>
      </c>
      <c r="T16" s="29">
        <v>10</v>
      </c>
      <c r="U16" s="29">
        <v>0</v>
      </c>
      <c r="V16" s="29">
        <v>12</v>
      </c>
      <c r="W16" s="29">
        <f t="shared" si="6"/>
        <v>22</v>
      </c>
      <c r="Y16" s="10" t="s">
        <v>0</v>
      </c>
      <c r="Z16" s="11">
        <f aca="true" t="shared" si="10" ref="Z16:AE16">SUM(Z12:Z15)</f>
        <v>13</v>
      </c>
      <c r="AA16" s="11">
        <f t="shared" si="10"/>
        <v>36</v>
      </c>
      <c r="AB16" s="11">
        <f t="shared" si="10"/>
        <v>146</v>
      </c>
      <c r="AC16" s="11">
        <f t="shared" si="10"/>
        <v>308</v>
      </c>
      <c r="AD16" s="11">
        <f t="shared" si="10"/>
        <v>1</v>
      </c>
      <c r="AE16" s="11">
        <f t="shared" si="10"/>
        <v>504</v>
      </c>
      <c r="AF16" s="4"/>
      <c r="AG16" s="10" t="s">
        <v>0</v>
      </c>
      <c r="AH16" s="11">
        <f aca="true" t="shared" si="11" ref="AH16:AM16">SUM(AH12:AH15)</f>
        <v>6</v>
      </c>
      <c r="AI16" s="11">
        <f t="shared" si="11"/>
        <v>32</v>
      </c>
      <c r="AJ16" s="11">
        <f t="shared" si="11"/>
        <v>83</v>
      </c>
      <c r="AK16" s="11">
        <f t="shared" si="11"/>
        <v>100</v>
      </c>
      <c r="AL16" s="11">
        <f t="shared" si="11"/>
        <v>2</v>
      </c>
      <c r="AM16" s="11">
        <f t="shared" si="11"/>
        <v>223</v>
      </c>
      <c r="AN16" s="3"/>
      <c r="AO16" s="91" t="s">
        <v>158</v>
      </c>
      <c r="AP16" s="91">
        <v>1</v>
      </c>
      <c r="AQ16" s="91">
        <v>0</v>
      </c>
      <c r="AR16" s="91">
        <v>1</v>
      </c>
      <c r="AS16" s="91">
        <f t="shared" si="1"/>
        <v>2</v>
      </c>
      <c r="AT16" s="92"/>
      <c r="AU16" s="91" t="s">
        <v>203</v>
      </c>
      <c r="AV16" s="91">
        <v>34</v>
      </c>
      <c r="AW16" s="91">
        <v>1</v>
      </c>
      <c r="AX16" s="91">
        <v>29</v>
      </c>
      <c r="AY16" s="91">
        <f t="shared" si="2"/>
        <v>64</v>
      </c>
      <c r="AZ16" s="92"/>
      <c r="BA16" s="91"/>
      <c r="BB16" s="91"/>
      <c r="BC16" s="91"/>
      <c r="BD16" s="91"/>
      <c r="BE16" s="91"/>
      <c r="BF16" s="93"/>
      <c r="BG16" s="94" t="s">
        <v>248</v>
      </c>
      <c r="BH16" s="95">
        <v>0</v>
      </c>
      <c r="BI16" s="96">
        <v>0</v>
      </c>
      <c r="BJ16" s="94">
        <v>1</v>
      </c>
      <c r="BK16" s="94">
        <f t="shared" si="3"/>
        <v>1</v>
      </c>
      <c r="BL16" s="93"/>
      <c r="BM16" s="94" t="s">
        <v>293</v>
      </c>
      <c r="BN16" s="95">
        <v>6</v>
      </c>
      <c r="BO16" s="96">
        <v>0</v>
      </c>
      <c r="BP16" s="94">
        <v>27</v>
      </c>
      <c r="BQ16" s="94">
        <f t="shared" si="4"/>
        <v>33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72</v>
      </c>
      <c r="B17" s="35">
        <v>2432</v>
      </c>
      <c r="C17" s="35">
        <v>0</v>
      </c>
      <c r="D17" s="35">
        <v>1214</v>
      </c>
      <c r="E17" s="30">
        <f t="shared" si="5"/>
        <v>3646</v>
      </c>
      <c r="F17" s="22"/>
      <c r="G17" s="31">
        <v>1980</v>
      </c>
      <c r="H17" s="33">
        <v>9</v>
      </c>
      <c r="I17" s="33">
        <v>8</v>
      </c>
      <c r="J17" s="33">
        <v>101</v>
      </c>
      <c r="K17" s="33">
        <f t="shared" si="9"/>
        <v>118</v>
      </c>
      <c r="L17" s="22"/>
      <c r="M17" s="29" t="s">
        <v>112</v>
      </c>
      <c r="N17" s="29">
        <v>3</v>
      </c>
      <c r="O17" s="29">
        <v>1</v>
      </c>
      <c r="P17" s="29">
        <v>9</v>
      </c>
      <c r="Q17" s="34">
        <f t="shared" si="0"/>
        <v>13</v>
      </c>
      <c r="R17" s="22"/>
      <c r="S17" s="29" t="s">
        <v>99</v>
      </c>
      <c r="T17" s="29">
        <v>0</v>
      </c>
      <c r="U17" s="29">
        <v>0</v>
      </c>
      <c r="V17" s="29">
        <v>1</v>
      </c>
      <c r="W17" s="29">
        <f t="shared" si="6"/>
        <v>1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159</v>
      </c>
      <c r="AP17" s="91">
        <v>1</v>
      </c>
      <c r="AQ17" s="91">
        <v>0</v>
      </c>
      <c r="AR17" s="91">
        <v>0</v>
      </c>
      <c r="AS17" s="91">
        <f t="shared" si="1"/>
        <v>1</v>
      </c>
      <c r="AT17" s="92"/>
      <c r="AU17" s="91" t="s">
        <v>204</v>
      </c>
      <c r="AV17" s="91">
        <v>3</v>
      </c>
      <c r="AW17" s="91">
        <v>0</v>
      </c>
      <c r="AX17" s="91">
        <v>0</v>
      </c>
      <c r="AY17" s="91">
        <f aca="true" t="shared" si="12" ref="AY17:AY49">SUM(AV17:AX17)</f>
        <v>3</v>
      </c>
      <c r="AZ17" s="92"/>
      <c r="BA17" s="91"/>
      <c r="BB17" s="91"/>
      <c r="BC17" s="91"/>
      <c r="BD17" s="91"/>
      <c r="BE17" s="91"/>
      <c r="BF17" s="93"/>
      <c r="BG17" s="94" t="s">
        <v>249</v>
      </c>
      <c r="BH17" s="95">
        <v>1</v>
      </c>
      <c r="BI17" s="96">
        <v>0</v>
      </c>
      <c r="BJ17" s="94">
        <v>0</v>
      </c>
      <c r="BK17" s="94">
        <f t="shared" si="3"/>
        <v>1</v>
      </c>
      <c r="BL17" s="93"/>
      <c r="BM17" s="94" t="s">
        <v>294</v>
      </c>
      <c r="BN17" s="95">
        <v>0</v>
      </c>
      <c r="BO17" s="96">
        <v>0</v>
      </c>
      <c r="BP17" s="94">
        <v>1</v>
      </c>
      <c r="BQ17" s="94">
        <f t="shared" si="4"/>
        <v>1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73</v>
      </c>
      <c r="B18" s="35">
        <v>0</v>
      </c>
      <c r="C18" s="35">
        <v>0</v>
      </c>
      <c r="D18" s="35">
        <v>148</v>
      </c>
      <c r="E18" s="30">
        <f t="shared" si="5"/>
        <v>148</v>
      </c>
      <c r="F18" s="22"/>
      <c r="G18" s="31">
        <v>1981</v>
      </c>
      <c r="H18" s="33">
        <v>10</v>
      </c>
      <c r="I18" s="33">
        <v>5</v>
      </c>
      <c r="J18" s="33">
        <v>160</v>
      </c>
      <c r="K18" s="33">
        <f t="shared" si="9"/>
        <v>175</v>
      </c>
      <c r="L18" s="22"/>
      <c r="M18" s="29" t="s">
        <v>113</v>
      </c>
      <c r="N18" s="29">
        <v>0</v>
      </c>
      <c r="O18" s="29">
        <v>1</v>
      </c>
      <c r="P18" s="29">
        <v>3</v>
      </c>
      <c r="Q18" s="34">
        <f aca="true" t="shared" si="13" ref="Q18:Q44">SUM(N18:P18)</f>
        <v>4</v>
      </c>
      <c r="R18" s="22"/>
      <c r="S18" s="29" t="s">
        <v>100</v>
      </c>
      <c r="T18" s="29">
        <v>1098</v>
      </c>
      <c r="U18" s="29">
        <v>17</v>
      </c>
      <c r="V18" s="29">
        <v>1905</v>
      </c>
      <c r="W18" s="29">
        <f t="shared" si="6"/>
        <v>3020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58</v>
      </c>
      <c r="AH18" s="4"/>
      <c r="AI18" s="4"/>
      <c r="AJ18" s="4"/>
      <c r="AK18" s="4"/>
      <c r="AL18" s="4"/>
      <c r="AM18" s="4"/>
      <c r="AN18"/>
      <c r="AO18" s="91" t="s">
        <v>160</v>
      </c>
      <c r="AP18" s="91">
        <v>25</v>
      </c>
      <c r="AQ18" s="91">
        <v>1</v>
      </c>
      <c r="AR18" s="91">
        <v>3</v>
      </c>
      <c r="AS18" s="91">
        <f t="shared" si="1"/>
        <v>29</v>
      </c>
      <c r="AT18" s="92"/>
      <c r="AU18" s="91" t="s">
        <v>205</v>
      </c>
      <c r="AV18" s="91">
        <v>4</v>
      </c>
      <c r="AW18" s="91">
        <v>0</v>
      </c>
      <c r="AX18" s="91">
        <v>1</v>
      </c>
      <c r="AY18" s="91">
        <f t="shared" si="12"/>
        <v>5</v>
      </c>
      <c r="AZ18" s="92"/>
      <c r="BA18" s="91"/>
      <c r="BB18" s="91"/>
      <c r="BC18" s="91"/>
      <c r="BD18" s="91"/>
      <c r="BE18" s="91"/>
      <c r="BF18" s="93"/>
      <c r="BG18" s="94" t="s">
        <v>250</v>
      </c>
      <c r="BH18" s="95">
        <v>13</v>
      </c>
      <c r="BI18" s="96">
        <v>3</v>
      </c>
      <c r="BJ18" s="94">
        <v>27</v>
      </c>
      <c r="BK18" s="94">
        <f t="shared" si="3"/>
        <v>43</v>
      </c>
      <c r="BL18" s="93"/>
      <c r="BM18" s="94" t="s">
        <v>295</v>
      </c>
      <c r="BN18" s="95">
        <v>0</v>
      </c>
      <c r="BO18" s="96">
        <v>0</v>
      </c>
      <c r="BP18" s="94">
        <v>3</v>
      </c>
      <c r="BQ18" s="94">
        <f t="shared" si="4"/>
        <v>3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74</v>
      </c>
      <c r="B19" s="35">
        <v>223</v>
      </c>
      <c r="C19" s="35">
        <v>0</v>
      </c>
      <c r="D19" s="35">
        <v>30</v>
      </c>
      <c r="E19" s="30">
        <f t="shared" si="5"/>
        <v>253</v>
      </c>
      <c r="F19" s="22"/>
      <c r="G19" s="31">
        <v>1982</v>
      </c>
      <c r="H19" s="33">
        <v>9</v>
      </c>
      <c r="I19" s="33">
        <v>2</v>
      </c>
      <c r="J19" s="33">
        <v>234</v>
      </c>
      <c r="K19" s="33">
        <f t="shared" si="9"/>
        <v>245</v>
      </c>
      <c r="L19" s="22"/>
      <c r="M19" s="29" t="s">
        <v>114</v>
      </c>
      <c r="N19" s="29">
        <v>4364</v>
      </c>
      <c r="O19" s="29">
        <v>137</v>
      </c>
      <c r="P19" s="29">
        <v>1369</v>
      </c>
      <c r="Q19" s="34">
        <f t="shared" si="13"/>
        <v>5870</v>
      </c>
      <c r="R19" s="22"/>
      <c r="S19" s="29" t="s">
        <v>49</v>
      </c>
      <c r="T19" s="34">
        <v>236</v>
      </c>
      <c r="U19" s="34">
        <v>15</v>
      </c>
      <c r="V19" s="34">
        <v>689</v>
      </c>
      <c r="W19" s="29">
        <f t="shared" si="6"/>
        <v>940</v>
      </c>
      <c r="Y19" s="9" t="s">
        <v>32</v>
      </c>
      <c r="Z19" s="103">
        <v>1</v>
      </c>
      <c r="AA19" s="103"/>
      <c r="AB19" s="103"/>
      <c r="AC19" s="103"/>
      <c r="AD19" s="103"/>
      <c r="AE19" s="103">
        <v>1</v>
      </c>
      <c r="AF19" s="4"/>
      <c r="AG19" s="9" t="s">
        <v>32</v>
      </c>
      <c r="AH19"/>
      <c r="AI19"/>
      <c r="AJ19"/>
      <c r="AK19"/>
      <c r="AL19"/>
      <c r="AM19"/>
      <c r="AN19"/>
      <c r="AO19" s="91" t="s">
        <v>161</v>
      </c>
      <c r="AP19" s="91">
        <v>8</v>
      </c>
      <c r="AQ19" s="91">
        <v>0</v>
      </c>
      <c r="AR19" s="91">
        <v>5</v>
      </c>
      <c r="AS19" s="91">
        <f t="shared" si="1"/>
        <v>13</v>
      </c>
      <c r="AT19" s="92"/>
      <c r="AU19" s="91" t="s">
        <v>206</v>
      </c>
      <c r="AV19" s="91">
        <v>8</v>
      </c>
      <c r="AW19" s="91">
        <v>0</v>
      </c>
      <c r="AX19" s="91">
        <v>1</v>
      </c>
      <c r="AY19" s="91">
        <f t="shared" si="12"/>
        <v>9</v>
      </c>
      <c r="AZ19" s="92"/>
      <c r="BA19" s="91"/>
      <c r="BB19" s="91"/>
      <c r="BC19" s="91"/>
      <c r="BD19" s="91"/>
      <c r="BE19" s="91"/>
      <c r="BF19" s="93"/>
      <c r="BG19" s="94" t="s">
        <v>251</v>
      </c>
      <c r="BH19" s="95">
        <v>1</v>
      </c>
      <c r="BI19" s="96">
        <v>0</v>
      </c>
      <c r="BJ19" s="94">
        <v>13</v>
      </c>
      <c r="BK19" s="94">
        <f t="shared" si="3"/>
        <v>14</v>
      </c>
      <c r="BL19" s="93"/>
      <c r="BM19" s="94" t="s">
        <v>296</v>
      </c>
      <c r="BN19" s="95">
        <v>1</v>
      </c>
      <c r="BO19" s="96">
        <v>0</v>
      </c>
      <c r="BP19" s="94">
        <v>6</v>
      </c>
      <c r="BQ19" s="94">
        <f t="shared" si="4"/>
        <v>7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75</v>
      </c>
      <c r="B20" s="35">
        <v>51</v>
      </c>
      <c r="C20" s="35">
        <v>0</v>
      </c>
      <c r="D20" s="35">
        <v>87</v>
      </c>
      <c r="E20" s="30">
        <f t="shared" si="5"/>
        <v>138</v>
      </c>
      <c r="F20" s="22"/>
      <c r="G20" s="31">
        <v>1983</v>
      </c>
      <c r="H20" s="33">
        <v>16</v>
      </c>
      <c r="I20" s="33">
        <v>7</v>
      </c>
      <c r="J20" s="33">
        <v>265</v>
      </c>
      <c r="K20" s="33">
        <f t="shared" si="9"/>
        <v>288</v>
      </c>
      <c r="L20" s="22"/>
      <c r="M20" s="29" t="s">
        <v>115</v>
      </c>
      <c r="N20" s="29">
        <v>17</v>
      </c>
      <c r="O20" s="29">
        <v>1</v>
      </c>
      <c r="P20" s="29">
        <v>32</v>
      </c>
      <c r="Q20" s="34">
        <f t="shared" si="13"/>
        <v>50</v>
      </c>
      <c r="R20" s="22"/>
      <c r="S20" s="29"/>
      <c r="T20" s="29"/>
      <c r="U20" s="29"/>
      <c r="V20" s="29"/>
      <c r="W20" s="29"/>
      <c r="Y20" s="9" t="s">
        <v>9</v>
      </c>
      <c r="Z20" s="103"/>
      <c r="AA20" s="103">
        <v>1</v>
      </c>
      <c r="AB20" s="103"/>
      <c r="AC20" s="103">
        <v>1</v>
      </c>
      <c r="AD20" s="103"/>
      <c r="AE20" s="103">
        <v>2</v>
      </c>
      <c r="AF20" s="3"/>
      <c r="AG20" s="9" t="s">
        <v>9</v>
      </c>
      <c r="AH20"/>
      <c r="AI20"/>
      <c r="AJ20"/>
      <c r="AK20"/>
      <c r="AL20"/>
      <c r="AM20"/>
      <c r="AN20"/>
      <c r="AO20" s="91" t="s">
        <v>162</v>
      </c>
      <c r="AP20" s="91">
        <v>8</v>
      </c>
      <c r="AQ20" s="91">
        <v>0</v>
      </c>
      <c r="AR20" s="91">
        <v>8</v>
      </c>
      <c r="AS20" s="91">
        <f t="shared" si="1"/>
        <v>16</v>
      </c>
      <c r="AT20" s="92"/>
      <c r="AU20" s="91" t="s">
        <v>207</v>
      </c>
      <c r="AV20" s="91">
        <v>8</v>
      </c>
      <c r="AW20" s="91">
        <v>0</v>
      </c>
      <c r="AX20" s="91">
        <v>5</v>
      </c>
      <c r="AY20" s="91">
        <f t="shared" si="12"/>
        <v>13</v>
      </c>
      <c r="AZ20" s="92"/>
      <c r="BA20" s="91"/>
      <c r="BB20" s="91"/>
      <c r="BC20" s="91"/>
      <c r="BD20" s="91"/>
      <c r="BE20" s="91"/>
      <c r="BF20" s="93"/>
      <c r="BG20" s="94" t="s">
        <v>252</v>
      </c>
      <c r="BH20" s="95">
        <v>515</v>
      </c>
      <c r="BI20" s="96">
        <v>6</v>
      </c>
      <c r="BJ20" s="94">
        <v>753</v>
      </c>
      <c r="BK20" s="94">
        <f t="shared" si="3"/>
        <v>1274</v>
      </c>
      <c r="BL20" s="93"/>
      <c r="BM20" s="94" t="s">
        <v>297</v>
      </c>
      <c r="BN20" s="95">
        <v>0</v>
      </c>
      <c r="BO20" s="96">
        <v>0</v>
      </c>
      <c r="BP20" s="94">
        <v>5</v>
      </c>
      <c r="BQ20" s="94">
        <f t="shared" si="4"/>
        <v>5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326</v>
      </c>
      <c r="B21" s="35">
        <v>60</v>
      </c>
      <c r="C21" s="35">
        <v>0</v>
      </c>
      <c r="D21" s="35">
        <v>0</v>
      </c>
      <c r="E21" s="30">
        <f>SUM(B21:D21)</f>
        <v>60</v>
      </c>
      <c r="F21" s="22"/>
      <c r="G21" s="31">
        <v>1984</v>
      </c>
      <c r="H21" s="33">
        <v>31</v>
      </c>
      <c r="I21" s="33">
        <v>10</v>
      </c>
      <c r="J21" s="33">
        <v>310</v>
      </c>
      <c r="K21" s="33">
        <f t="shared" si="9"/>
        <v>351</v>
      </c>
      <c r="L21" s="22"/>
      <c r="M21" s="29" t="s">
        <v>116</v>
      </c>
      <c r="N21" s="29">
        <v>8</v>
      </c>
      <c r="O21" s="29">
        <v>0</v>
      </c>
      <c r="P21" s="29">
        <v>30</v>
      </c>
      <c r="Q21" s="34">
        <f t="shared" si="13"/>
        <v>38</v>
      </c>
      <c r="R21" s="22"/>
      <c r="S21" s="29"/>
      <c r="T21" s="29"/>
      <c r="U21" s="29"/>
      <c r="V21" s="29"/>
      <c r="W21" s="29"/>
      <c r="Y21" s="100" t="s">
        <v>52</v>
      </c>
      <c r="Z21" s="103"/>
      <c r="AA21" s="103">
        <v>1</v>
      </c>
      <c r="AB21" s="103">
        <v>2</v>
      </c>
      <c r="AC21" s="103">
        <v>2</v>
      </c>
      <c r="AD21" s="103"/>
      <c r="AE21" s="103">
        <v>5</v>
      </c>
      <c r="AF21" s="3"/>
      <c r="AG21" s="100" t="s">
        <v>52</v>
      </c>
      <c r="AH21"/>
      <c r="AI21"/>
      <c r="AJ21"/>
      <c r="AK21"/>
      <c r="AL21"/>
      <c r="AM21"/>
      <c r="AN21"/>
      <c r="AO21" s="91" t="s">
        <v>163</v>
      </c>
      <c r="AP21" s="91">
        <v>538</v>
      </c>
      <c r="AQ21" s="91">
        <v>23</v>
      </c>
      <c r="AR21" s="91">
        <v>85</v>
      </c>
      <c r="AS21" s="91">
        <f t="shared" si="1"/>
        <v>646</v>
      </c>
      <c r="AT21" s="92"/>
      <c r="AU21" s="91" t="s">
        <v>208</v>
      </c>
      <c r="AV21" s="91">
        <v>6</v>
      </c>
      <c r="AW21" s="91">
        <v>0</v>
      </c>
      <c r="AX21" s="91">
        <v>4</v>
      </c>
      <c r="AY21" s="91">
        <f t="shared" si="12"/>
        <v>10</v>
      </c>
      <c r="AZ21" s="92"/>
      <c r="BA21" s="91"/>
      <c r="BB21" s="91"/>
      <c r="BC21" s="91"/>
      <c r="BD21" s="91"/>
      <c r="BE21" s="91"/>
      <c r="BF21" s="93"/>
      <c r="BG21" s="94" t="s">
        <v>253</v>
      </c>
      <c r="BH21" s="95">
        <v>0</v>
      </c>
      <c r="BI21" s="96">
        <v>0</v>
      </c>
      <c r="BJ21" s="94">
        <v>19</v>
      </c>
      <c r="BK21" s="94">
        <f t="shared" si="3"/>
        <v>19</v>
      </c>
      <c r="BL21" s="93"/>
      <c r="BM21" s="94" t="s">
        <v>298</v>
      </c>
      <c r="BN21" s="95">
        <v>0</v>
      </c>
      <c r="BO21" s="96">
        <v>0</v>
      </c>
      <c r="BP21" s="94">
        <v>1</v>
      </c>
      <c r="BQ21" s="94">
        <f t="shared" si="4"/>
        <v>1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76</v>
      </c>
      <c r="B22" s="35">
        <v>24</v>
      </c>
      <c r="C22" s="35">
        <v>0</v>
      </c>
      <c r="D22" s="35">
        <v>192</v>
      </c>
      <c r="E22" s="30">
        <f>SUM(B22:D22)</f>
        <v>216</v>
      </c>
      <c r="F22" s="22"/>
      <c r="G22" s="31">
        <v>1985</v>
      </c>
      <c r="H22" s="33">
        <v>37</v>
      </c>
      <c r="I22" s="33">
        <v>10</v>
      </c>
      <c r="J22" s="33">
        <v>370</v>
      </c>
      <c r="K22" s="33">
        <f t="shared" si="9"/>
        <v>417</v>
      </c>
      <c r="L22" s="22"/>
      <c r="M22" s="29" t="s">
        <v>117</v>
      </c>
      <c r="N22" s="29">
        <v>5</v>
      </c>
      <c r="O22" s="29">
        <v>0</v>
      </c>
      <c r="P22" s="29">
        <v>9</v>
      </c>
      <c r="Q22" s="34">
        <f t="shared" si="13"/>
        <v>14</v>
      </c>
      <c r="R22" s="22"/>
      <c r="S22" s="29"/>
      <c r="T22" s="29"/>
      <c r="U22" s="29"/>
      <c r="V22" s="29"/>
      <c r="W22" s="29"/>
      <c r="Y22" s="9" t="s">
        <v>10</v>
      </c>
      <c r="Z22" s="103">
        <v>7</v>
      </c>
      <c r="AA22" s="103">
        <v>66</v>
      </c>
      <c r="AB22" s="103">
        <v>188</v>
      </c>
      <c r="AC22" s="103">
        <v>242</v>
      </c>
      <c r="AD22" s="103"/>
      <c r="AE22" s="103">
        <v>503</v>
      </c>
      <c r="AF22" s="4"/>
      <c r="AG22" s="9" t="s">
        <v>10</v>
      </c>
      <c r="AH22">
        <v>1</v>
      </c>
      <c r="AI22"/>
      <c r="AJ22">
        <v>10</v>
      </c>
      <c r="AK22">
        <v>13</v>
      </c>
      <c r="AL22"/>
      <c r="AM22">
        <v>24</v>
      </c>
      <c r="AN22"/>
      <c r="AO22" s="91" t="s">
        <v>164</v>
      </c>
      <c r="AP22" s="91">
        <v>4</v>
      </c>
      <c r="AQ22" s="91">
        <v>0</v>
      </c>
      <c r="AR22" s="91">
        <v>1</v>
      </c>
      <c r="AS22" s="91">
        <f t="shared" si="1"/>
        <v>5</v>
      </c>
      <c r="AT22" s="92"/>
      <c r="AU22" s="91" t="s">
        <v>209</v>
      </c>
      <c r="AV22" s="91">
        <v>2</v>
      </c>
      <c r="AW22" s="91">
        <v>0</v>
      </c>
      <c r="AX22" s="91">
        <v>0</v>
      </c>
      <c r="AY22" s="91">
        <f t="shared" si="12"/>
        <v>2</v>
      </c>
      <c r="AZ22" s="92"/>
      <c r="BA22" s="91"/>
      <c r="BB22" s="91"/>
      <c r="BC22" s="91"/>
      <c r="BD22" s="91"/>
      <c r="BE22" s="91"/>
      <c r="BF22" s="93"/>
      <c r="BG22" s="94" t="s">
        <v>254</v>
      </c>
      <c r="BH22" s="95">
        <v>0</v>
      </c>
      <c r="BI22" s="96">
        <v>0</v>
      </c>
      <c r="BJ22" s="94">
        <v>1</v>
      </c>
      <c r="BK22" s="94">
        <f t="shared" si="3"/>
        <v>1</v>
      </c>
      <c r="BL22" s="93"/>
      <c r="BM22" s="94" t="s">
        <v>299</v>
      </c>
      <c r="BN22" s="95">
        <v>0</v>
      </c>
      <c r="BO22" s="96">
        <v>0</v>
      </c>
      <c r="BP22" s="94">
        <v>1</v>
      </c>
      <c r="BQ22" s="94">
        <f t="shared" si="4"/>
        <v>1</v>
      </c>
      <c r="BR22" s="93"/>
      <c r="BS22" s="94"/>
      <c r="BT22" s="95"/>
      <c r="BU22" s="96"/>
      <c r="BV22" s="94"/>
      <c r="BW22" s="94"/>
    </row>
    <row r="23" spans="1:75" ht="11.25" customHeight="1">
      <c r="A23" s="35" t="s">
        <v>77</v>
      </c>
      <c r="B23" s="35">
        <v>0</v>
      </c>
      <c r="C23" s="35">
        <v>123</v>
      </c>
      <c r="D23" s="35">
        <v>28</v>
      </c>
      <c r="E23" s="30">
        <f>SUM(B23:D23)</f>
        <v>151</v>
      </c>
      <c r="F23" s="22"/>
      <c r="G23" s="31">
        <v>1986</v>
      </c>
      <c r="H23" s="33">
        <v>39</v>
      </c>
      <c r="I23" s="33">
        <v>22</v>
      </c>
      <c r="J23" s="33">
        <v>426</v>
      </c>
      <c r="K23" s="33">
        <f t="shared" si="9"/>
        <v>487</v>
      </c>
      <c r="L23" s="22"/>
      <c r="M23" s="29" t="s">
        <v>118</v>
      </c>
      <c r="N23" s="29">
        <v>9</v>
      </c>
      <c r="O23" s="29">
        <v>0</v>
      </c>
      <c r="P23" s="29">
        <v>13</v>
      </c>
      <c r="Q23" s="34">
        <f t="shared" si="13"/>
        <v>22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4" ref="Z23:AE23">SUM(Z19:Z22)</f>
        <v>8</v>
      </c>
      <c r="AA23" s="11">
        <f t="shared" si="14"/>
        <v>68</v>
      </c>
      <c r="AB23" s="11">
        <f t="shared" si="14"/>
        <v>190</v>
      </c>
      <c r="AC23" s="11">
        <f t="shared" si="14"/>
        <v>245</v>
      </c>
      <c r="AD23" s="11">
        <f t="shared" si="14"/>
        <v>0</v>
      </c>
      <c r="AE23" s="11">
        <f t="shared" si="14"/>
        <v>511</v>
      </c>
      <c r="AF23" s="4"/>
      <c r="AG23" s="10" t="s">
        <v>0</v>
      </c>
      <c r="AH23" s="11">
        <f aca="true" t="shared" si="15" ref="AH23:AM23">SUM(AH19:AH22)</f>
        <v>1</v>
      </c>
      <c r="AI23" s="11">
        <f t="shared" si="15"/>
        <v>0</v>
      </c>
      <c r="AJ23" s="11">
        <f t="shared" si="15"/>
        <v>10</v>
      </c>
      <c r="AK23" s="11">
        <f t="shared" si="15"/>
        <v>13</v>
      </c>
      <c r="AL23" s="11">
        <f t="shared" si="15"/>
        <v>0</v>
      </c>
      <c r="AM23" s="11">
        <f t="shared" si="15"/>
        <v>24</v>
      </c>
      <c r="AN23"/>
      <c r="AO23" s="91" t="s">
        <v>165</v>
      </c>
      <c r="AP23" s="91">
        <v>6</v>
      </c>
      <c r="AQ23" s="91">
        <v>0</v>
      </c>
      <c r="AR23" s="91">
        <v>6</v>
      </c>
      <c r="AS23" s="91">
        <f t="shared" si="1"/>
        <v>12</v>
      </c>
      <c r="AT23" s="92"/>
      <c r="AU23" s="91" t="s">
        <v>210</v>
      </c>
      <c r="AV23" s="91">
        <v>7</v>
      </c>
      <c r="AW23" s="91">
        <v>0</v>
      </c>
      <c r="AX23" s="91">
        <v>2</v>
      </c>
      <c r="AY23" s="91">
        <f t="shared" si="12"/>
        <v>9</v>
      </c>
      <c r="AZ23" s="92"/>
      <c r="BA23" s="91"/>
      <c r="BB23" s="91"/>
      <c r="BC23" s="91"/>
      <c r="BD23" s="91"/>
      <c r="BE23" s="91"/>
      <c r="BF23" s="93"/>
      <c r="BG23" s="94" t="s">
        <v>255</v>
      </c>
      <c r="BH23" s="95">
        <v>2</v>
      </c>
      <c r="BI23" s="96">
        <v>0</v>
      </c>
      <c r="BJ23" s="94">
        <v>2</v>
      </c>
      <c r="BK23" s="94">
        <f t="shared" si="3"/>
        <v>4</v>
      </c>
      <c r="BL23" s="93"/>
      <c r="BM23" s="94" t="s">
        <v>300</v>
      </c>
      <c r="BN23" s="95">
        <v>1</v>
      </c>
      <c r="BO23" s="96">
        <v>0</v>
      </c>
      <c r="BP23" s="94">
        <v>0</v>
      </c>
      <c r="BQ23" s="94">
        <f t="shared" si="4"/>
        <v>1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>
        <f>SUM(B24:D24)</f>
        <v>0</v>
      </c>
      <c r="F24" s="22"/>
      <c r="G24" s="31">
        <v>1987</v>
      </c>
      <c r="H24" s="33">
        <v>44</v>
      </c>
      <c r="I24" s="33">
        <v>57</v>
      </c>
      <c r="J24" s="33">
        <v>445</v>
      </c>
      <c r="K24" s="33">
        <f t="shared" si="9"/>
        <v>546</v>
      </c>
      <c r="L24" s="22"/>
      <c r="M24" s="29" t="s">
        <v>119</v>
      </c>
      <c r="N24" s="29">
        <v>7</v>
      </c>
      <c r="O24" s="29">
        <v>0</v>
      </c>
      <c r="P24" s="29">
        <v>7</v>
      </c>
      <c r="Q24" s="34">
        <f t="shared" si="13"/>
        <v>14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1" t="s">
        <v>166</v>
      </c>
      <c r="AP24" s="91">
        <v>2</v>
      </c>
      <c r="AQ24" s="91">
        <v>1</v>
      </c>
      <c r="AR24" s="91">
        <v>0</v>
      </c>
      <c r="AS24" s="91">
        <f t="shared" si="1"/>
        <v>3</v>
      </c>
      <c r="AT24" s="92"/>
      <c r="AU24" s="91" t="s">
        <v>211</v>
      </c>
      <c r="AV24" s="91">
        <v>50</v>
      </c>
      <c r="AW24" s="91">
        <v>1</v>
      </c>
      <c r="AX24" s="91">
        <v>8</v>
      </c>
      <c r="AY24" s="91">
        <f t="shared" si="12"/>
        <v>59</v>
      </c>
      <c r="AZ24" s="92"/>
      <c r="BA24" s="91"/>
      <c r="BB24" s="91"/>
      <c r="BC24" s="91"/>
      <c r="BD24" s="91"/>
      <c r="BE24" s="91"/>
      <c r="BF24" s="93"/>
      <c r="BG24" s="94" t="s">
        <v>256</v>
      </c>
      <c r="BH24" s="95">
        <v>0</v>
      </c>
      <c r="BI24" s="96">
        <v>0</v>
      </c>
      <c r="BJ24" s="94">
        <v>1</v>
      </c>
      <c r="BK24" s="94">
        <f t="shared" si="3"/>
        <v>1</v>
      </c>
      <c r="BL24" s="93"/>
      <c r="BM24" s="94" t="s">
        <v>301</v>
      </c>
      <c r="BN24" s="95">
        <v>0</v>
      </c>
      <c r="BO24" s="96">
        <v>0</v>
      </c>
      <c r="BP24" s="94">
        <v>12</v>
      </c>
      <c r="BQ24" s="94">
        <f t="shared" si="4"/>
        <v>12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6224</v>
      </c>
      <c r="C25" s="35">
        <f>SUM(C6:C24)</f>
        <v>220</v>
      </c>
      <c r="D25" s="35">
        <f>SUM(D6:D24)</f>
        <v>4757</v>
      </c>
      <c r="E25" s="35">
        <f>SUM(E6:E24)</f>
        <v>11201</v>
      </c>
      <c r="F25" s="22"/>
      <c r="G25" s="31">
        <v>1988</v>
      </c>
      <c r="H25" s="33">
        <v>96</v>
      </c>
      <c r="I25" s="33">
        <v>49</v>
      </c>
      <c r="J25" s="33">
        <v>511</v>
      </c>
      <c r="K25" s="33">
        <f t="shared" si="9"/>
        <v>656</v>
      </c>
      <c r="L25" s="22"/>
      <c r="M25" s="29" t="s">
        <v>120</v>
      </c>
      <c r="N25" s="29">
        <v>13</v>
      </c>
      <c r="O25" s="29">
        <v>1</v>
      </c>
      <c r="P25" s="29">
        <v>23</v>
      </c>
      <c r="Q25" s="34">
        <f t="shared" si="13"/>
        <v>37</v>
      </c>
      <c r="R25" s="22"/>
      <c r="S25" s="39" t="s">
        <v>0</v>
      </c>
      <c r="T25" s="40">
        <f>SUM(T6:T23)+SUM(N6:N45)</f>
        <v>6224</v>
      </c>
      <c r="U25" s="40">
        <f>SUM(U6:U23)+SUM(O6:O45)</f>
        <v>220</v>
      </c>
      <c r="V25" s="40">
        <f>SUM(V6:V23)+SUM(P6:P45)</f>
        <v>4757</v>
      </c>
      <c r="W25" s="40">
        <f>SUM(W6:W23)+SUM(Q6:Q45)</f>
        <v>11201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1" t="s">
        <v>167</v>
      </c>
      <c r="AP25" s="91">
        <v>5</v>
      </c>
      <c r="AQ25" s="91">
        <v>0</v>
      </c>
      <c r="AR25" s="91">
        <v>5</v>
      </c>
      <c r="AS25" s="91">
        <f t="shared" si="1"/>
        <v>10</v>
      </c>
      <c r="AT25" s="92"/>
      <c r="AU25" s="91" t="s">
        <v>212</v>
      </c>
      <c r="AV25" s="91">
        <v>2</v>
      </c>
      <c r="AW25" s="91">
        <v>0</v>
      </c>
      <c r="AX25" s="91">
        <v>0</v>
      </c>
      <c r="AY25" s="91">
        <f t="shared" si="12"/>
        <v>2</v>
      </c>
      <c r="AZ25" s="92"/>
      <c r="BA25" s="91"/>
      <c r="BB25" s="91"/>
      <c r="BC25" s="91"/>
      <c r="BD25" s="91"/>
      <c r="BE25" s="91"/>
      <c r="BF25" s="93"/>
      <c r="BG25" s="94" t="s">
        <v>257</v>
      </c>
      <c r="BH25" s="95">
        <v>0</v>
      </c>
      <c r="BI25" s="96">
        <v>0</v>
      </c>
      <c r="BJ25" s="94">
        <v>1</v>
      </c>
      <c r="BK25" s="94">
        <f t="shared" si="3"/>
        <v>1</v>
      </c>
      <c r="BL25" s="93"/>
      <c r="BM25" s="94" t="s">
        <v>302</v>
      </c>
      <c r="BN25" s="95">
        <v>0</v>
      </c>
      <c r="BO25" s="96">
        <v>0</v>
      </c>
      <c r="BP25" s="94">
        <v>10</v>
      </c>
      <c r="BQ25" s="94">
        <f t="shared" si="4"/>
        <v>10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1989</v>
      </c>
      <c r="H26" s="33">
        <v>174</v>
      </c>
      <c r="I26" s="33">
        <v>26</v>
      </c>
      <c r="J26" s="33">
        <v>591</v>
      </c>
      <c r="K26" s="33">
        <f t="shared" si="9"/>
        <v>791</v>
      </c>
      <c r="L26" s="22"/>
      <c r="M26" s="29" t="s">
        <v>121</v>
      </c>
      <c r="N26" s="29">
        <v>15</v>
      </c>
      <c r="O26" s="29">
        <v>1</v>
      </c>
      <c r="P26" s="29">
        <v>12</v>
      </c>
      <c r="Q26" s="34">
        <f t="shared" si="13"/>
        <v>28</v>
      </c>
      <c r="R26" s="22"/>
      <c r="S26" s="43"/>
      <c r="T26" s="44"/>
      <c r="U26" s="45"/>
      <c r="V26" s="45"/>
      <c r="W26" s="36"/>
      <c r="Y26" s="9" t="s">
        <v>32</v>
      </c>
      <c r="Z26">
        <v>1</v>
      </c>
      <c r="AA26"/>
      <c r="AB26"/>
      <c r="AC26"/>
      <c r="AD26"/>
      <c r="AE26">
        <v>1</v>
      </c>
      <c r="AF26" s="3"/>
      <c r="AG26" s="14" t="s">
        <v>32</v>
      </c>
      <c r="AH26" s="13">
        <f aca="true" t="shared" si="16" ref="AH26:AM29">AH19+AH12+AH5+Z54+Z47+Z40+Z33+Z26+Z19+Z12+Z5</f>
        <v>133</v>
      </c>
      <c r="AI26" s="13">
        <f t="shared" si="16"/>
        <v>0</v>
      </c>
      <c r="AJ26" s="13">
        <f t="shared" si="16"/>
        <v>0</v>
      </c>
      <c r="AK26" s="13">
        <f t="shared" si="16"/>
        <v>0</v>
      </c>
      <c r="AL26" s="13">
        <f t="shared" si="16"/>
        <v>0</v>
      </c>
      <c r="AM26" s="13">
        <f t="shared" si="16"/>
        <v>133</v>
      </c>
      <c r="AN26"/>
      <c r="AO26" s="91" t="s">
        <v>168</v>
      </c>
      <c r="AP26" s="91">
        <v>5</v>
      </c>
      <c r="AQ26" s="91">
        <v>0</v>
      </c>
      <c r="AR26" s="91">
        <v>0</v>
      </c>
      <c r="AS26" s="91">
        <f t="shared" si="1"/>
        <v>5</v>
      </c>
      <c r="AT26" s="92"/>
      <c r="AU26" s="91" t="s">
        <v>213</v>
      </c>
      <c r="AV26" s="91">
        <v>15</v>
      </c>
      <c r="AW26" s="91">
        <v>0</v>
      </c>
      <c r="AX26" s="91">
        <v>16</v>
      </c>
      <c r="AY26" s="91">
        <f t="shared" si="12"/>
        <v>31</v>
      </c>
      <c r="AZ26" s="92"/>
      <c r="BA26" s="91"/>
      <c r="BB26" s="91"/>
      <c r="BC26" s="91"/>
      <c r="BD26" s="91"/>
      <c r="BE26" s="91"/>
      <c r="BF26" s="93"/>
      <c r="BG26" s="94" t="s">
        <v>258</v>
      </c>
      <c r="BH26" s="95">
        <v>0</v>
      </c>
      <c r="BI26" s="96">
        <v>0</v>
      </c>
      <c r="BJ26" s="94">
        <v>1</v>
      </c>
      <c r="BK26" s="94">
        <f t="shared" si="3"/>
        <v>1</v>
      </c>
      <c r="BL26" s="93"/>
      <c r="BM26" s="94" t="s">
        <v>303</v>
      </c>
      <c r="BN26" s="95">
        <v>2</v>
      </c>
      <c r="BO26" s="96">
        <v>0</v>
      </c>
      <c r="BP26" s="94">
        <v>3</v>
      </c>
      <c r="BQ26" s="94">
        <f t="shared" si="4"/>
        <v>5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55</v>
      </c>
      <c r="B27" s="37"/>
      <c r="C27" s="37"/>
      <c r="D27" s="37"/>
      <c r="E27" s="38"/>
      <c r="F27" s="22"/>
      <c r="G27" s="31">
        <v>1990</v>
      </c>
      <c r="H27" s="33">
        <v>547</v>
      </c>
      <c r="I27" s="33">
        <v>9</v>
      </c>
      <c r="J27" s="33">
        <v>459</v>
      </c>
      <c r="K27" s="33">
        <f t="shared" si="9"/>
        <v>1015</v>
      </c>
      <c r="L27" s="22"/>
      <c r="M27" s="29" t="s">
        <v>122</v>
      </c>
      <c r="N27" s="29">
        <v>27</v>
      </c>
      <c r="O27" s="29">
        <v>5</v>
      </c>
      <c r="P27" s="29">
        <v>43</v>
      </c>
      <c r="Q27" s="34">
        <f t="shared" si="13"/>
        <v>75</v>
      </c>
      <c r="R27" s="22"/>
      <c r="S27" s="43"/>
      <c r="T27" s="45"/>
      <c r="U27" s="45"/>
      <c r="V27" s="45"/>
      <c r="W27" s="36"/>
      <c r="Y27" s="9" t="s">
        <v>9</v>
      </c>
      <c r="Z27"/>
      <c r="AA27">
        <v>2</v>
      </c>
      <c r="AB27"/>
      <c r="AC27">
        <v>1</v>
      </c>
      <c r="AD27"/>
      <c r="AE27">
        <v>3</v>
      </c>
      <c r="AF27" s="4"/>
      <c r="AG27" s="14" t="s">
        <v>9</v>
      </c>
      <c r="AH27" s="13">
        <f t="shared" si="16"/>
        <v>23</v>
      </c>
      <c r="AI27" s="13">
        <f t="shared" si="16"/>
        <v>13</v>
      </c>
      <c r="AJ27" s="13">
        <f t="shared" si="16"/>
        <v>5</v>
      </c>
      <c r="AK27" s="13">
        <f t="shared" si="16"/>
        <v>4</v>
      </c>
      <c r="AL27" s="13">
        <f t="shared" si="16"/>
        <v>0</v>
      </c>
      <c r="AM27" s="13">
        <f t="shared" si="16"/>
        <v>45</v>
      </c>
      <c r="AN27"/>
      <c r="AO27" s="91" t="s">
        <v>169</v>
      </c>
      <c r="AP27" s="91">
        <v>3</v>
      </c>
      <c r="AQ27" s="91">
        <v>0</v>
      </c>
      <c r="AR27" s="91">
        <v>4</v>
      </c>
      <c r="AS27" s="91">
        <f t="shared" si="1"/>
        <v>7</v>
      </c>
      <c r="AT27" s="92"/>
      <c r="AU27" s="91" t="s">
        <v>214</v>
      </c>
      <c r="AV27" s="91">
        <v>3</v>
      </c>
      <c r="AW27" s="91">
        <v>1</v>
      </c>
      <c r="AX27" s="91">
        <v>0</v>
      </c>
      <c r="AY27" s="91">
        <f t="shared" si="12"/>
        <v>4</v>
      </c>
      <c r="AZ27" s="92"/>
      <c r="BA27" s="91"/>
      <c r="BB27" s="91"/>
      <c r="BC27" s="91"/>
      <c r="BD27" s="91"/>
      <c r="BE27" s="91"/>
      <c r="BF27" s="93"/>
      <c r="BG27" s="94" t="s">
        <v>259</v>
      </c>
      <c r="BH27" s="95">
        <v>0</v>
      </c>
      <c r="BI27" s="96">
        <v>0</v>
      </c>
      <c r="BJ27" s="94">
        <v>1</v>
      </c>
      <c r="BK27" s="94">
        <f t="shared" si="3"/>
        <v>1</v>
      </c>
      <c r="BL27" s="93"/>
      <c r="BM27" s="94" t="s">
        <v>304</v>
      </c>
      <c r="BN27" s="95">
        <v>1</v>
      </c>
      <c r="BO27" s="96">
        <v>0</v>
      </c>
      <c r="BP27" s="94">
        <v>3</v>
      </c>
      <c r="BQ27" s="94">
        <f t="shared" si="4"/>
        <v>4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1991</v>
      </c>
      <c r="H28" s="33">
        <v>1252</v>
      </c>
      <c r="I28" s="33">
        <v>2</v>
      </c>
      <c r="J28" s="33">
        <v>161</v>
      </c>
      <c r="K28" s="33">
        <f t="shared" si="9"/>
        <v>1415</v>
      </c>
      <c r="L28" s="22"/>
      <c r="M28" s="29" t="s">
        <v>123</v>
      </c>
      <c r="N28" s="29">
        <v>9</v>
      </c>
      <c r="O28" s="29">
        <v>0</v>
      </c>
      <c r="P28" s="29">
        <v>23</v>
      </c>
      <c r="Q28" s="34">
        <f t="shared" si="13"/>
        <v>32</v>
      </c>
      <c r="R28" s="22"/>
      <c r="S28" s="22"/>
      <c r="T28" s="22"/>
      <c r="U28" s="22"/>
      <c r="V28" s="22"/>
      <c r="W28" s="22"/>
      <c r="Y28" s="100" t="s">
        <v>52</v>
      </c>
      <c r="Z28"/>
      <c r="AA28"/>
      <c r="AB28"/>
      <c r="AC28"/>
      <c r="AD28"/>
      <c r="AE28"/>
      <c r="AF28" s="3"/>
      <c r="AG28" s="14" t="s">
        <v>52</v>
      </c>
      <c r="AH28" s="13">
        <f t="shared" si="16"/>
        <v>3</v>
      </c>
      <c r="AI28" s="13">
        <f t="shared" si="16"/>
        <v>12</v>
      </c>
      <c r="AJ28" s="13">
        <f t="shared" si="16"/>
        <v>16</v>
      </c>
      <c r="AK28" s="13">
        <f t="shared" si="16"/>
        <v>21</v>
      </c>
      <c r="AL28" s="13">
        <f t="shared" si="16"/>
        <v>0</v>
      </c>
      <c r="AM28" s="13">
        <f t="shared" si="16"/>
        <v>52</v>
      </c>
      <c r="AN28"/>
      <c r="AO28" s="91" t="s">
        <v>170</v>
      </c>
      <c r="AP28" s="91">
        <v>2</v>
      </c>
      <c r="AQ28" s="91">
        <v>0</v>
      </c>
      <c r="AR28" s="91">
        <v>1</v>
      </c>
      <c r="AS28" s="91">
        <f t="shared" si="1"/>
        <v>3</v>
      </c>
      <c r="AT28" s="92"/>
      <c r="AU28" s="91" t="s">
        <v>215</v>
      </c>
      <c r="AV28" s="91">
        <v>2</v>
      </c>
      <c r="AW28" s="91">
        <v>0</v>
      </c>
      <c r="AX28" s="91">
        <v>0</v>
      </c>
      <c r="AY28" s="91">
        <f t="shared" si="12"/>
        <v>2</v>
      </c>
      <c r="AZ28" s="92"/>
      <c r="BA28" s="91"/>
      <c r="BB28" s="91"/>
      <c r="BC28" s="91"/>
      <c r="BD28" s="91"/>
      <c r="BE28" s="91"/>
      <c r="BF28" s="93"/>
      <c r="BG28" s="94" t="s">
        <v>260</v>
      </c>
      <c r="BH28" s="95">
        <v>0</v>
      </c>
      <c r="BI28" s="96">
        <v>0</v>
      </c>
      <c r="BJ28" s="94">
        <v>1</v>
      </c>
      <c r="BK28" s="94">
        <f t="shared" si="3"/>
        <v>1</v>
      </c>
      <c r="BL28" s="93"/>
      <c r="BM28" s="94" t="s">
        <v>305</v>
      </c>
      <c r="BN28" s="95">
        <v>0</v>
      </c>
      <c r="BO28" s="96">
        <v>0</v>
      </c>
      <c r="BP28" s="94">
        <v>1</v>
      </c>
      <c r="BQ28" s="94">
        <f t="shared" si="4"/>
        <v>1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78</v>
      </c>
      <c r="B29" s="42">
        <v>517</v>
      </c>
      <c r="C29" s="42">
        <v>12</v>
      </c>
      <c r="D29" s="42">
        <v>207</v>
      </c>
      <c r="E29" s="42">
        <f aca="true" t="shared" si="17" ref="E29:E37">SUM(B29:D29)</f>
        <v>736</v>
      </c>
      <c r="F29" s="22"/>
      <c r="G29" s="31">
        <v>1992</v>
      </c>
      <c r="H29" s="33">
        <v>1903</v>
      </c>
      <c r="I29" s="33">
        <v>1</v>
      </c>
      <c r="J29" s="33">
        <v>25</v>
      </c>
      <c r="K29" s="33">
        <f t="shared" si="9"/>
        <v>1929</v>
      </c>
      <c r="L29" s="22"/>
      <c r="M29" s="29" t="s">
        <v>124</v>
      </c>
      <c r="N29" s="29">
        <v>6</v>
      </c>
      <c r="O29" s="29">
        <v>0</v>
      </c>
      <c r="P29" s="29">
        <v>2</v>
      </c>
      <c r="Q29" s="34">
        <f t="shared" si="13"/>
        <v>8</v>
      </c>
      <c r="R29" s="22"/>
      <c r="S29" s="22"/>
      <c r="T29" s="22"/>
      <c r="U29" s="22"/>
      <c r="V29" s="22"/>
      <c r="W29" s="22"/>
      <c r="Y29" s="9" t="s">
        <v>10</v>
      </c>
      <c r="Z29">
        <v>1</v>
      </c>
      <c r="AA29">
        <v>6</v>
      </c>
      <c r="AB29">
        <v>20</v>
      </c>
      <c r="AC29">
        <v>28</v>
      </c>
      <c r="AD29"/>
      <c r="AE29">
        <v>55</v>
      </c>
      <c r="AF29" s="4"/>
      <c r="AG29" s="14" t="s">
        <v>10</v>
      </c>
      <c r="AH29" s="13">
        <f t="shared" si="16"/>
        <v>130</v>
      </c>
      <c r="AI29" s="13">
        <f t="shared" si="16"/>
        <v>878</v>
      </c>
      <c r="AJ29" s="13">
        <f t="shared" si="16"/>
        <v>1939</v>
      </c>
      <c r="AK29" s="13">
        <f t="shared" si="16"/>
        <v>2894</v>
      </c>
      <c r="AL29" s="13">
        <f t="shared" si="16"/>
        <v>153</v>
      </c>
      <c r="AM29" s="13">
        <f t="shared" si="16"/>
        <v>5994</v>
      </c>
      <c r="AN29"/>
      <c r="AO29" s="91" t="s">
        <v>171</v>
      </c>
      <c r="AP29" s="91">
        <v>16</v>
      </c>
      <c r="AQ29" s="91">
        <v>0</v>
      </c>
      <c r="AR29" s="91">
        <v>4</v>
      </c>
      <c r="AS29" s="91">
        <f t="shared" si="1"/>
        <v>20</v>
      </c>
      <c r="AT29" s="92"/>
      <c r="AU29" s="91" t="s">
        <v>216</v>
      </c>
      <c r="AV29" s="91">
        <v>1</v>
      </c>
      <c r="AW29" s="91">
        <v>0</v>
      </c>
      <c r="AX29" s="91">
        <v>2</v>
      </c>
      <c r="AY29" s="91">
        <f t="shared" si="12"/>
        <v>3</v>
      </c>
      <c r="AZ29" s="92"/>
      <c r="BA29" s="91"/>
      <c r="BB29" s="91"/>
      <c r="BC29" s="91"/>
      <c r="BD29" s="91"/>
      <c r="BE29" s="91"/>
      <c r="BF29" s="93"/>
      <c r="BG29" s="94" t="s">
        <v>261</v>
      </c>
      <c r="BH29" s="95">
        <v>0</v>
      </c>
      <c r="BI29" s="96">
        <v>0</v>
      </c>
      <c r="BJ29" s="94">
        <v>2</v>
      </c>
      <c r="BK29" s="94">
        <f t="shared" si="3"/>
        <v>2</v>
      </c>
      <c r="BL29" s="93"/>
      <c r="BM29" s="94" t="s">
        <v>306</v>
      </c>
      <c r="BN29" s="95">
        <v>15</v>
      </c>
      <c r="BO29" s="96">
        <v>0</v>
      </c>
      <c r="BP29" s="94">
        <v>13</v>
      </c>
      <c r="BQ29" s="94">
        <f t="shared" si="4"/>
        <v>28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79</v>
      </c>
      <c r="B30" s="42">
        <v>922</v>
      </c>
      <c r="C30" s="42">
        <v>18</v>
      </c>
      <c r="D30" s="42">
        <v>292</v>
      </c>
      <c r="E30" s="42">
        <f t="shared" si="17"/>
        <v>1232</v>
      </c>
      <c r="F30" s="22"/>
      <c r="G30" s="31">
        <v>1993</v>
      </c>
      <c r="H30" s="33">
        <v>1372</v>
      </c>
      <c r="I30" s="33">
        <v>0</v>
      </c>
      <c r="J30" s="33">
        <v>3</v>
      </c>
      <c r="K30" s="33">
        <f>H30+I30+J30</f>
        <v>1375</v>
      </c>
      <c r="L30" s="22"/>
      <c r="M30" s="29" t="s">
        <v>125</v>
      </c>
      <c r="N30" s="29">
        <v>28</v>
      </c>
      <c r="O30" s="29">
        <v>2</v>
      </c>
      <c r="P30" s="29">
        <v>39</v>
      </c>
      <c r="Q30" s="34">
        <f t="shared" si="13"/>
        <v>69</v>
      </c>
      <c r="R30" s="22"/>
      <c r="Y30" s="10" t="s">
        <v>0</v>
      </c>
      <c r="Z30" s="11">
        <f aca="true" t="shared" si="18" ref="Z30:AE30">SUM(Z26:Z29)</f>
        <v>2</v>
      </c>
      <c r="AA30" s="11">
        <f t="shared" si="18"/>
        <v>8</v>
      </c>
      <c r="AB30" s="11">
        <f t="shared" si="18"/>
        <v>20</v>
      </c>
      <c r="AC30" s="11">
        <f t="shared" si="18"/>
        <v>29</v>
      </c>
      <c r="AD30" s="11">
        <f t="shared" si="18"/>
        <v>0</v>
      </c>
      <c r="AE30" s="11">
        <f t="shared" si="18"/>
        <v>59</v>
      </c>
      <c r="AF30" s="4"/>
      <c r="AG30" s="15" t="s">
        <v>0</v>
      </c>
      <c r="AH30" s="11">
        <f aca="true" t="shared" si="19" ref="AH30:AM30">SUM(AH26:AH29)</f>
        <v>289</v>
      </c>
      <c r="AI30" s="11">
        <f t="shared" si="19"/>
        <v>903</v>
      </c>
      <c r="AJ30" s="11">
        <f t="shared" si="19"/>
        <v>1960</v>
      </c>
      <c r="AK30" s="11">
        <f t="shared" si="19"/>
        <v>2919</v>
      </c>
      <c r="AL30" s="11">
        <f t="shared" si="19"/>
        <v>153</v>
      </c>
      <c r="AM30" s="11">
        <f t="shared" si="19"/>
        <v>6224</v>
      </c>
      <c r="AN30"/>
      <c r="AO30" s="91" t="s">
        <v>172</v>
      </c>
      <c r="AP30" s="91">
        <v>1</v>
      </c>
      <c r="AQ30" s="91">
        <v>0</v>
      </c>
      <c r="AR30" s="91">
        <v>0</v>
      </c>
      <c r="AS30" s="91">
        <f t="shared" si="1"/>
        <v>1</v>
      </c>
      <c r="AT30" s="92"/>
      <c r="AU30" s="91" t="s">
        <v>217</v>
      </c>
      <c r="AV30" s="91">
        <v>22</v>
      </c>
      <c r="AW30" s="91">
        <v>1</v>
      </c>
      <c r="AX30" s="91">
        <v>7</v>
      </c>
      <c r="AY30" s="91">
        <f t="shared" si="12"/>
        <v>30</v>
      </c>
      <c r="AZ30" s="92"/>
      <c r="BA30" s="91"/>
      <c r="BB30" s="91"/>
      <c r="BC30" s="91"/>
      <c r="BD30" s="91"/>
      <c r="BE30" s="91"/>
      <c r="BF30" s="93"/>
      <c r="BG30" s="94" t="s">
        <v>262</v>
      </c>
      <c r="BH30" s="95">
        <v>1</v>
      </c>
      <c r="BI30" s="96">
        <v>0</v>
      </c>
      <c r="BJ30" s="94">
        <v>6</v>
      </c>
      <c r="BK30" s="94">
        <f t="shared" si="3"/>
        <v>7</v>
      </c>
      <c r="BL30" s="93"/>
      <c r="BM30" s="94" t="s">
        <v>307</v>
      </c>
      <c r="BN30" s="95">
        <v>1</v>
      </c>
      <c r="BO30" s="96">
        <v>0</v>
      </c>
      <c r="BP30" s="94">
        <v>2</v>
      </c>
      <c r="BQ30" s="94">
        <f t="shared" si="4"/>
        <v>3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80</v>
      </c>
      <c r="B31" s="42">
        <v>470</v>
      </c>
      <c r="C31" s="42">
        <v>20</v>
      </c>
      <c r="D31" s="42">
        <v>222</v>
      </c>
      <c r="E31" s="42">
        <f t="shared" si="17"/>
        <v>712</v>
      </c>
      <c r="F31" s="22"/>
      <c r="G31" s="31">
        <v>1994</v>
      </c>
      <c r="H31" s="33">
        <v>543</v>
      </c>
      <c r="I31" s="33">
        <v>0</v>
      </c>
      <c r="J31" s="33">
        <v>1</v>
      </c>
      <c r="K31" s="33">
        <f>H31+I31+J31</f>
        <v>544</v>
      </c>
      <c r="L31" s="22"/>
      <c r="M31" s="29" t="s">
        <v>126</v>
      </c>
      <c r="N31" s="29">
        <v>0</v>
      </c>
      <c r="O31" s="29">
        <v>0</v>
      </c>
      <c r="P31" s="29">
        <v>3</v>
      </c>
      <c r="Q31" s="34">
        <f t="shared" si="13"/>
        <v>3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1" t="s">
        <v>173</v>
      </c>
      <c r="AP31" s="91">
        <v>1</v>
      </c>
      <c r="AQ31" s="91">
        <v>0</v>
      </c>
      <c r="AR31" s="91">
        <v>0</v>
      </c>
      <c r="AS31" s="91">
        <f t="shared" si="1"/>
        <v>1</v>
      </c>
      <c r="AT31" s="92"/>
      <c r="AU31" s="91" t="s">
        <v>218</v>
      </c>
      <c r="AV31" s="91">
        <v>45</v>
      </c>
      <c r="AW31" s="91">
        <v>4</v>
      </c>
      <c r="AX31" s="91">
        <v>7</v>
      </c>
      <c r="AY31" s="91">
        <f t="shared" si="12"/>
        <v>56</v>
      </c>
      <c r="AZ31" s="92"/>
      <c r="BA31" s="91"/>
      <c r="BB31" s="91"/>
      <c r="BC31" s="91"/>
      <c r="BD31" s="91"/>
      <c r="BE31" s="91"/>
      <c r="BF31" s="93"/>
      <c r="BG31" s="94" t="s">
        <v>263</v>
      </c>
      <c r="BH31" s="95">
        <v>1</v>
      </c>
      <c r="BI31" s="96">
        <v>0</v>
      </c>
      <c r="BJ31" s="94">
        <v>6</v>
      </c>
      <c r="BK31" s="94">
        <f t="shared" si="3"/>
        <v>7</v>
      </c>
      <c r="BL31" s="93"/>
      <c r="BM31" s="94" t="s">
        <v>308</v>
      </c>
      <c r="BN31" s="95">
        <v>0</v>
      </c>
      <c r="BO31" s="96">
        <v>0</v>
      </c>
      <c r="BP31" s="94">
        <v>4</v>
      </c>
      <c r="BQ31" s="94">
        <f t="shared" si="4"/>
        <v>4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81</v>
      </c>
      <c r="B32" s="42">
        <v>149</v>
      </c>
      <c r="C32" s="42">
        <v>6</v>
      </c>
      <c r="D32" s="42">
        <v>72</v>
      </c>
      <c r="E32" s="42">
        <f t="shared" si="17"/>
        <v>227</v>
      </c>
      <c r="F32" s="22"/>
      <c r="G32" s="31">
        <v>1995</v>
      </c>
      <c r="H32" s="33">
        <v>105</v>
      </c>
      <c r="I32" s="33">
        <v>0</v>
      </c>
      <c r="J32" s="33">
        <v>0</v>
      </c>
      <c r="K32" s="33">
        <f>H32+I32+J32</f>
        <v>105</v>
      </c>
      <c r="L32" s="22"/>
      <c r="M32" s="29" t="s">
        <v>127</v>
      </c>
      <c r="N32" s="29">
        <v>4</v>
      </c>
      <c r="O32" s="29">
        <v>0</v>
      </c>
      <c r="P32" s="29">
        <v>6</v>
      </c>
      <c r="Q32" s="34">
        <f t="shared" si="13"/>
        <v>10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41</v>
      </c>
      <c r="AM32" s="76" t="s">
        <v>0</v>
      </c>
      <c r="AN32"/>
      <c r="AO32" s="91" t="s">
        <v>174</v>
      </c>
      <c r="AP32" s="91">
        <v>2</v>
      </c>
      <c r="AQ32" s="91">
        <v>0</v>
      </c>
      <c r="AR32" s="91">
        <v>0</v>
      </c>
      <c r="AS32" s="91">
        <f t="shared" si="1"/>
        <v>2</v>
      </c>
      <c r="AT32" s="92"/>
      <c r="AU32" s="91" t="s">
        <v>219</v>
      </c>
      <c r="AV32" s="91">
        <v>1</v>
      </c>
      <c r="AW32" s="91">
        <v>0</v>
      </c>
      <c r="AX32" s="91">
        <v>0</v>
      </c>
      <c r="AY32" s="91">
        <f t="shared" si="12"/>
        <v>1</v>
      </c>
      <c r="AZ32" s="92"/>
      <c r="BA32" s="91"/>
      <c r="BB32" s="91"/>
      <c r="BC32" s="91"/>
      <c r="BD32" s="91"/>
      <c r="BE32" s="91"/>
      <c r="BF32" s="93"/>
      <c r="BG32" s="94" t="s">
        <v>264</v>
      </c>
      <c r="BH32" s="95">
        <v>1</v>
      </c>
      <c r="BI32" s="96">
        <v>0</v>
      </c>
      <c r="BJ32" s="94">
        <v>7</v>
      </c>
      <c r="BK32" s="94">
        <f t="shared" si="3"/>
        <v>8</v>
      </c>
      <c r="BL32" s="93"/>
      <c r="BM32" s="94" t="s">
        <v>309</v>
      </c>
      <c r="BN32" s="95">
        <v>1</v>
      </c>
      <c r="BO32" s="96">
        <v>0</v>
      </c>
      <c r="BP32" s="94">
        <v>0</v>
      </c>
      <c r="BQ32" s="94">
        <f t="shared" si="4"/>
        <v>1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82</v>
      </c>
      <c r="B33" s="42">
        <v>7</v>
      </c>
      <c r="C33" s="42">
        <v>0</v>
      </c>
      <c r="D33" s="42">
        <v>11</v>
      </c>
      <c r="E33" s="42">
        <f t="shared" si="17"/>
        <v>18</v>
      </c>
      <c r="F33" s="22"/>
      <c r="G33" s="31">
        <v>1996</v>
      </c>
      <c r="H33" s="33">
        <v>4</v>
      </c>
      <c r="I33" s="33">
        <v>0</v>
      </c>
      <c r="J33" s="33">
        <v>0</v>
      </c>
      <c r="K33" s="33">
        <f>H33+I33+J33</f>
        <v>4</v>
      </c>
      <c r="L33" s="22"/>
      <c r="M33" s="29" t="s">
        <v>128</v>
      </c>
      <c r="N33" s="29">
        <v>3</v>
      </c>
      <c r="O33" s="29">
        <v>1</v>
      </c>
      <c r="P33" s="29">
        <v>2</v>
      </c>
      <c r="Q33" s="34">
        <f t="shared" si="13"/>
        <v>6</v>
      </c>
      <c r="R33" s="22"/>
      <c r="S33" s="46" t="s">
        <v>141</v>
      </c>
      <c r="T33" s="46">
        <v>3207</v>
      </c>
      <c r="U33" s="46">
        <v>126</v>
      </c>
      <c r="V33" s="46">
        <v>2869</v>
      </c>
      <c r="W33" s="46">
        <f>SUM(T33:V33)</f>
        <v>6202</v>
      </c>
      <c r="Y33" s="9" t="s">
        <v>32</v>
      </c>
      <c r="Z33">
        <v>58</v>
      </c>
      <c r="AA33"/>
      <c r="AB33"/>
      <c r="AC33"/>
      <c r="AD33"/>
      <c r="AE33">
        <v>58</v>
      </c>
      <c r="AF33" s="3"/>
      <c r="AG33" s="9" t="s">
        <v>31</v>
      </c>
      <c r="AH33"/>
      <c r="AI33"/>
      <c r="AJ33"/>
      <c r="AK33"/>
      <c r="AL33"/>
      <c r="AM33"/>
      <c r="AN33"/>
      <c r="AO33" s="91" t="s">
        <v>175</v>
      </c>
      <c r="AP33" s="91">
        <v>1</v>
      </c>
      <c r="AQ33" s="91">
        <v>0</v>
      </c>
      <c r="AR33" s="91">
        <v>0</v>
      </c>
      <c r="AS33" s="91">
        <f t="shared" si="1"/>
        <v>1</v>
      </c>
      <c r="AT33" s="92"/>
      <c r="AU33" s="91" t="s">
        <v>220</v>
      </c>
      <c r="AV33" s="91">
        <v>46</v>
      </c>
      <c r="AW33" s="91">
        <v>0</v>
      </c>
      <c r="AX33" s="91">
        <v>22</v>
      </c>
      <c r="AY33" s="91">
        <f t="shared" si="12"/>
        <v>68</v>
      </c>
      <c r="AZ33" s="92"/>
      <c r="BA33" s="91"/>
      <c r="BB33" s="91"/>
      <c r="BC33" s="91"/>
      <c r="BD33" s="91"/>
      <c r="BE33" s="91"/>
      <c r="BF33" s="93"/>
      <c r="BG33" s="94" t="s">
        <v>265</v>
      </c>
      <c r="BH33" s="95">
        <v>0</v>
      </c>
      <c r="BI33" s="96">
        <v>0</v>
      </c>
      <c r="BJ33" s="94">
        <v>6</v>
      </c>
      <c r="BK33" s="94">
        <f t="shared" si="3"/>
        <v>6</v>
      </c>
      <c r="BL33" s="93"/>
      <c r="BM33" s="94" t="s">
        <v>310</v>
      </c>
      <c r="BN33" s="95">
        <v>1</v>
      </c>
      <c r="BO33" s="96">
        <v>0</v>
      </c>
      <c r="BP33" s="94">
        <v>0</v>
      </c>
      <c r="BQ33" s="94">
        <f t="shared" si="4"/>
        <v>1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83</v>
      </c>
      <c r="B34" s="42">
        <v>10</v>
      </c>
      <c r="C34" s="42">
        <v>0</v>
      </c>
      <c r="D34" s="42">
        <v>1</v>
      </c>
      <c r="E34" s="42">
        <f t="shared" si="17"/>
        <v>11</v>
      </c>
      <c r="F34" s="22"/>
      <c r="G34" s="31">
        <v>1999</v>
      </c>
      <c r="H34" s="33">
        <v>2</v>
      </c>
      <c r="I34" s="33">
        <v>0</v>
      </c>
      <c r="J34" s="33">
        <v>0</v>
      </c>
      <c r="K34" s="33">
        <f>H34+I34+J34</f>
        <v>2</v>
      </c>
      <c r="L34" s="22"/>
      <c r="M34" s="29" t="s">
        <v>129</v>
      </c>
      <c r="N34" s="29">
        <v>1</v>
      </c>
      <c r="O34" s="29">
        <v>0</v>
      </c>
      <c r="P34" s="29">
        <v>4</v>
      </c>
      <c r="Q34" s="34">
        <f t="shared" si="13"/>
        <v>5</v>
      </c>
      <c r="R34" s="22"/>
      <c r="S34" s="46" t="s">
        <v>142</v>
      </c>
      <c r="T34" s="46">
        <v>3017</v>
      </c>
      <c r="U34" s="46">
        <v>94</v>
      </c>
      <c r="V34" s="46">
        <v>1888</v>
      </c>
      <c r="W34" s="46">
        <f>SUM(T34:V34)</f>
        <v>4999</v>
      </c>
      <c r="Y34" s="9" t="s">
        <v>9</v>
      </c>
      <c r="Z34">
        <v>2</v>
      </c>
      <c r="AA34"/>
      <c r="AB34"/>
      <c r="AC34">
        <v>1</v>
      </c>
      <c r="AD34"/>
      <c r="AE34">
        <v>3</v>
      </c>
      <c r="AF34" s="3"/>
      <c r="AG34" s="9" t="s">
        <v>9</v>
      </c>
      <c r="AH34"/>
      <c r="AI34"/>
      <c r="AJ34"/>
      <c r="AK34"/>
      <c r="AL34"/>
      <c r="AM34"/>
      <c r="AN34"/>
      <c r="AO34" s="91" t="s">
        <v>176</v>
      </c>
      <c r="AP34" s="91">
        <v>11</v>
      </c>
      <c r="AQ34" s="91">
        <v>0</v>
      </c>
      <c r="AR34" s="91">
        <v>5</v>
      </c>
      <c r="AS34" s="91">
        <f t="shared" si="1"/>
        <v>16</v>
      </c>
      <c r="AT34" s="92"/>
      <c r="AU34" s="91" t="s">
        <v>221</v>
      </c>
      <c r="AV34" s="91">
        <v>2</v>
      </c>
      <c r="AW34" s="91">
        <v>0</v>
      </c>
      <c r="AX34" s="91">
        <v>1</v>
      </c>
      <c r="AY34" s="91">
        <f t="shared" si="12"/>
        <v>3</v>
      </c>
      <c r="AZ34" s="92"/>
      <c r="BA34" s="91"/>
      <c r="BB34" s="91"/>
      <c r="BC34" s="91"/>
      <c r="BD34" s="91"/>
      <c r="BE34" s="91"/>
      <c r="BF34" s="93"/>
      <c r="BG34" s="94" t="s">
        <v>266</v>
      </c>
      <c r="BH34" s="95">
        <v>0</v>
      </c>
      <c r="BI34" s="96">
        <v>2</v>
      </c>
      <c r="BJ34" s="94">
        <v>2</v>
      </c>
      <c r="BK34" s="94">
        <f t="shared" si="3"/>
        <v>4</v>
      </c>
      <c r="BL34" s="93"/>
      <c r="BM34" s="94" t="s">
        <v>311</v>
      </c>
      <c r="BN34" s="95">
        <v>1</v>
      </c>
      <c r="BO34" s="96">
        <v>0</v>
      </c>
      <c r="BP34" s="94">
        <v>0</v>
      </c>
      <c r="BQ34" s="94">
        <f t="shared" si="4"/>
        <v>1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84</v>
      </c>
      <c r="B35" s="42">
        <v>3005</v>
      </c>
      <c r="C35" s="42">
        <v>142</v>
      </c>
      <c r="D35" s="42">
        <v>1979</v>
      </c>
      <c r="E35" s="42">
        <f t="shared" si="17"/>
        <v>5126</v>
      </c>
      <c r="F35" s="22"/>
      <c r="G35" s="28" t="s">
        <v>0</v>
      </c>
      <c r="H35" s="33">
        <f>SUM(H6:H34)</f>
        <v>6224</v>
      </c>
      <c r="I35" s="33">
        <f>SUM(I6:I34)</f>
        <v>220</v>
      </c>
      <c r="J35" s="33">
        <f>SUM(J6:J34)</f>
        <v>4757</v>
      </c>
      <c r="K35" s="33">
        <f>SUM(K6:K34)</f>
        <v>11201</v>
      </c>
      <c r="L35" s="22"/>
      <c r="M35" s="29" t="s">
        <v>130</v>
      </c>
      <c r="N35" s="29">
        <v>35</v>
      </c>
      <c r="O35" s="29">
        <v>1</v>
      </c>
      <c r="P35" s="29">
        <v>19</v>
      </c>
      <c r="Q35" s="34">
        <f t="shared" si="13"/>
        <v>55</v>
      </c>
      <c r="R35" s="22"/>
      <c r="S35" s="46" t="s">
        <v>0</v>
      </c>
      <c r="T35" s="46">
        <f>SUM(T33:T34)</f>
        <v>6224</v>
      </c>
      <c r="U35" s="46">
        <f>SUM(U33:U34)</f>
        <v>220</v>
      </c>
      <c r="V35" s="46">
        <f>SUM(V33:V34)</f>
        <v>4757</v>
      </c>
      <c r="W35" s="46">
        <f>SUM(W33:W34)</f>
        <v>11201</v>
      </c>
      <c r="Y35" s="100" t="s">
        <v>52</v>
      </c>
      <c r="Z35">
        <v>2</v>
      </c>
      <c r="AA35">
        <v>3</v>
      </c>
      <c r="AB35">
        <v>7</v>
      </c>
      <c r="AC35">
        <v>5</v>
      </c>
      <c r="AD35"/>
      <c r="AE35">
        <v>17</v>
      </c>
      <c r="AF35" s="3"/>
      <c r="AG35" s="100" t="s">
        <v>52</v>
      </c>
      <c r="AH35"/>
      <c r="AI35"/>
      <c r="AJ35"/>
      <c r="AK35"/>
      <c r="AL35"/>
      <c r="AM35"/>
      <c r="AN35"/>
      <c r="AO35" s="91" t="s">
        <v>177</v>
      </c>
      <c r="AP35" s="91">
        <v>12</v>
      </c>
      <c r="AQ35" s="91">
        <v>0</v>
      </c>
      <c r="AR35" s="91">
        <v>4</v>
      </c>
      <c r="AS35" s="91">
        <f t="shared" si="1"/>
        <v>16</v>
      </c>
      <c r="AT35" s="92"/>
      <c r="AU35" s="91" t="s">
        <v>222</v>
      </c>
      <c r="AV35" s="91">
        <v>0</v>
      </c>
      <c r="AW35" s="91">
        <v>0</v>
      </c>
      <c r="AX35" s="91">
        <v>1</v>
      </c>
      <c r="AY35" s="91">
        <f t="shared" si="12"/>
        <v>1</v>
      </c>
      <c r="AZ35" s="92"/>
      <c r="BA35" s="91"/>
      <c r="BB35" s="91"/>
      <c r="BC35" s="91"/>
      <c r="BD35" s="91"/>
      <c r="BE35" s="91"/>
      <c r="BF35" s="93"/>
      <c r="BG35" s="94" t="s">
        <v>267</v>
      </c>
      <c r="BH35" s="95">
        <v>0</v>
      </c>
      <c r="BI35" s="96">
        <v>0</v>
      </c>
      <c r="BJ35" s="94">
        <v>8</v>
      </c>
      <c r="BK35" s="94">
        <f t="shared" si="3"/>
        <v>8</v>
      </c>
      <c r="BL35" s="93"/>
      <c r="BM35" s="94" t="s">
        <v>312</v>
      </c>
      <c r="BN35" s="95">
        <v>32</v>
      </c>
      <c r="BO35" s="96">
        <v>1</v>
      </c>
      <c r="BP35" s="94">
        <v>141</v>
      </c>
      <c r="BQ35" s="94">
        <f t="shared" si="4"/>
        <v>174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85</v>
      </c>
      <c r="B36" s="42">
        <v>1094</v>
      </c>
      <c r="C36" s="42">
        <v>17</v>
      </c>
      <c r="D36" s="42">
        <v>1902</v>
      </c>
      <c r="E36" s="42">
        <f t="shared" si="17"/>
        <v>3013</v>
      </c>
      <c r="F36" s="22"/>
      <c r="G36" s="28" t="s">
        <v>46</v>
      </c>
      <c r="H36" s="97">
        <v>21.362039417</v>
      </c>
      <c r="I36" s="97">
        <v>26.863953705</v>
      </c>
      <c r="J36" s="97">
        <v>28.471573359</v>
      </c>
      <c r="K36" s="97">
        <v>24.489481084</v>
      </c>
      <c r="L36" s="22"/>
      <c r="M36" s="29" t="s">
        <v>131</v>
      </c>
      <c r="N36" s="29">
        <v>0</v>
      </c>
      <c r="O36" s="29">
        <v>0</v>
      </c>
      <c r="P36" s="29">
        <v>9</v>
      </c>
      <c r="Q36" s="34">
        <f t="shared" si="13"/>
        <v>9</v>
      </c>
      <c r="R36" s="22"/>
      <c r="S36" s="46" t="s">
        <v>4</v>
      </c>
      <c r="T36" s="48">
        <f>T34/3+T33</f>
        <v>4212.666666666667</v>
      </c>
      <c r="U36" s="48">
        <f>U34/3+U33</f>
        <v>157.33333333333334</v>
      </c>
      <c r="V36" s="48">
        <f>V34/3+V33</f>
        <v>3498.3333333333335</v>
      </c>
      <c r="W36" s="48">
        <f>W34/3+W33</f>
        <v>7868.333333333333</v>
      </c>
      <c r="Y36" s="9" t="s">
        <v>10</v>
      </c>
      <c r="Z36">
        <v>11</v>
      </c>
      <c r="AA36">
        <v>145</v>
      </c>
      <c r="AB36">
        <v>361</v>
      </c>
      <c r="AC36">
        <v>716</v>
      </c>
      <c r="AD36">
        <v>8</v>
      </c>
      <c r="AE36">
        <v>1241</v>
      </c>
      <c r="AF36" s="4"/>
      <c r="AG36" s="9" t="s">
        <v>10</v>
      </c>
      <c r="AH36">
        <v>5</v>
      </c>
      <c r="AI36">
        <v>58</v>
      </c>
      <c r="AJ36">
        <v>34</v>
      </c>
      <c r="AK36"/>
      <c r="AL36"/>
      <c r="AM36">
        <v>97</v>
      </c>
      <c r="AN36"/>
      <c r="AO36" s="91" t="s">
        <v>178</v>
      </c>
      <c r="AP36" s="91">
        <v>18</v>
      </c>
      <c r="AQ36" s="91">
        <v>0</v>
      </c>
      <c r="AR36" s="91">
        <v>2</v>
      </c>
      <c r="AS36" s="91">
        <f t="shared" si="1"/>
        <v>20</v>
      </c>
      <c r="AT36" s="92"/>
      <c r="AU36" s="91" t="s">
        <v>223</v>
      </c>
      <c r="AV36" s="91">
        <v>5</v>
      </c>
      <c r="AW36" s="91">
        <v>1</v>
      </c>
      <c r="AX36" s="91">
        <v>1</v>
      </c>
      <c r="AY36" s="91">
        <f t="shared" si="12"/>
        <v>7</v>
      </c>
      <c r="AZ36" s="92"/>
      <c r="BA36" s="91"/>
      <c r="BB36" s="91"/>
      <c r="BC36" s="91"/>
      <c r="BD36" s="91"/>
      <c r="BE36" s="91"/>
      <c r="BF36" s="93"/>
      <c r="BG36" s="94" t="s">
        <v>268</v>
      </c>
      <c r="BH36" s="95">
        <v>0</v>
      </c>
      <c r="BI36" s="96">
        <v>0</v>
      </c>
      <c r="BJ36" s="94">
        <v>1</v>
      </c>
      <c r="BK36" s="94">
        <f t="shared" si="3"/>
        <v>1</v>
      </c>
      <c r="BL36" s="93"/>
      <c r="BM36" s="94" t="s">
        <v>313</v>
      </c>
      <c r="BN36" s="95">
        <v>12</v>
      </c>
      <c r="BO36" s="96">
        <v>0</v>
      </c>
      <c r="BP36" s="94">
        <v>17</v>
      </c>
      <c r="BQ36" s="94">
        <f t="shared" si="4"/>
        <v>29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49</v>
      </c>
      <c r="B37" s="42">
        <v>50</v>
      </c>
      <c r="C37" s="42">
        <v>5</v>
      </c>
      <c r="D37" s="42">
        <v>71</v>
      </c>
      <c r="E37" s="42">
        <f t="shared" si="17"/>
        <v>126</v>
      </c>
      <c r="F37" s="22"/>
      <c r="G37" s="22"/>
      <c r="H37" s="22"/>
      <c r="I37" s="22"/>
      <c r="J37" s="22"/>
      <c r="K37" s="22"/>
      <c r="L37" s="22"/>
      <c r="M37" s="29" t="s">
        <v>132</v>
      </c>
      <c r="N37" s="29">
        <v>27</v>
      </c>
      <c r="O37" s="29">
        <v>4</v>
      </c>
      <c r="P37" s="29">
        <v>49</v>
      </c>
      <c r="Q37" s="34">
        <f t="shared" si="13"/>
        <v>80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20" ref="Z37:AE37">SUM(Z33:Z36)</f>
        <v>73</v>
      </c>
      <c r="AA37" s="11">
        <f t="shared" si="20"/>
        <v>148</v>
      </c>
      <c r="AB37" s="11">
        <f t="shared" si="20"/>
        <v>368</v>
      </c>
      <c r="AC37" s="11">
        <f t="shared" si="20"/>
        <v>722</v>
      </c>
      <c r="AD37" s="11">
        <f t="shared" si="20"/>
        <v>8</v>
      </c>
      <c r="AE37" s="11">
        <f t="shared" si="20"/>
        <v>1319</v>
      </c>
      <c r="AF37" s="4"/>
      <c r="AG37" s="10" t="s">
        <v>0</v>
      </c>
      <c r="AH37" s="11">
        <f aca="true" t="shared" si="21" ref="AH37:AM37">SUM(AH33:AH36)</f>
        <v>5</v>
      </c>
      <c r="AI37" s="11">
        <f t="shared" si="21"/>
        <v>58</v>
      </c>
      <c r="AJ37" s="11">
        <f t="shared" si="21"/>
        <v>34</v>
      </c>
      <c r="AK37" s="11">
        <f t="shared" si="21"/>
        <v>0</v>
      </c>
      <c r="AL37" s="11">
        <f t="shared" si="21"/>
        <v>0</v>
      </c>
      <c r="AM37" s="11">
        <f t="shared" si="21"/>
        <v>97</v>
      </c>
      <c r="AN37"/>
      <c r="AO37" s="91" t="s">
        <v>179</v>
      </c>
      <c r="AP37" s="91">
        <v>1</v>
      </c>
      <c r="AQ37" s="91">
        <v>1</v>
      </c>
      <c r="AR37" s="91">
        <v>2</v>
      </c>
      <c r="AS37" s="91">
        <f t="shared" si="1"/>
        <v>4</v>
      </c>
      <c r="AT37" s="92"/>
      <c r="AU37" s="91" t="s">
        <v>224</v>
      </c>
      <c r="AV37" s="91">
        <v>0</v>
      </c>
      <c r="AW37" s="91">
        <v>0</v>
      </c>
      <c r="AX37" s="91">
        <v>1</v>
      </c>
      <c r="AY37" s="91">
        <f t="shared" si="12"/>
        <v>1</v>
      </c>
      <c r="AZ37" s="92"/>
      <c r="BA37" s="91"/>
      <c r="BB37" s="91"/>
      <c r="BC37" s="91"/>
      <c r="BD37" s="91"/>
      <c r="BE37" s="91"/>
      <c r="BF37" s="93"/>
      <c r="BG37" s="94" t="s">
        <v>269</v>
      </c>
      <c r="BH37" s="95">
        <v>0</v>
      </c>
      <c r="BI37" s="96">
        <v>0</v>
      </c>
      <c r="BJ37" s="94">
        <v>2</v>
      </c>
      <c r="BK37" s="94">
        <f t="shared" si="3"/>
        <v>2</v>
      </c>
      <c r="BL37" s="93"/>
      <c r="BM37" s="94" t="s">
        <v>314</v>
      </c>
      <c r="BN37" s="95">
        <v>0</v>
      </c>
      <c r="BO37" s="96">
        <v>0</v>
      </c>
      <c r="BP37" s="94">
        <v>1</v>
      </c>
      <c r="BQ37" s="94">
        <f t="shared" si="4"/>
        <v>1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133</v>
      </c>
      <c r="N38" s="29">
        <v>6</v>
      </c>
      <c r="O38" s="29">
        <v>0</v>
      </c>
      <c r="P38" s="29">
        <v>20</v>
      </c>
      <c r="Q38" s="34">
        <f t="shared" si="13"/>
        <v>26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1" t="s">
        <v>180</v>
      </c>
      <c r="AP38" s="91">
        <v>8</v>
      </c>
      <c r="AQ38" s="91">
        <v>0</v>
      </c>
      <c r="AR38" s="91">
        <v>2</v>
      </c>
      <c r="AS38" s="91">
        <f t="shared" si="1"/>
        <v>10</v>
      </c>
      <c r="AT38" s="92"/>
      <c r="AU38" s="91" t="s">
        <v>225</v>
      </c>
      <c r="AV38" s="91">
        <v>8</v>
      </c>
      <c r="AW38" s="91">
        <v>0</v>
      </c>
      <c r="AX38" s="91">
        <v>1</v>
      </c>
      <c r="AY38" s="91">
        <f t="shared" si="12"/>
        <v>9</v>
      </c>
      <c r="AZ38" s="92"/>
      <c r="BA38" s="91"/>
      <c r="BB38" s="91"/>
      <c r="BC38" s="91"/>
      <c r="BD38" s="91"/>
      <c r="BE38" s="91"/>
      <c r="BF38" s="93"/>
      <c r="BG38" s="94" t="s">
        <v>270</v>
      </c>
      <c r="BH38" s="95">
        <v>0</v>
      </c>
      <c r="BI38" s="96">
        <v>0</v>
      </c>
      <c r="BJ38" s="94">
        <v>4</v>
      </c>
      <c r="BK38" s="94">
        <f t="shared" si="3"/>
        <v>4</v>
      </c>
      <c r="BL38" s="93"/>
      <c r="BM38" s="94" t="s">
        <v>315</v>
      </c>
      <c r="BN38" s="95">
        <v>3</v>
      </c>
      <c r="BO38" s="96">
        <v>0</v>
      </c>
      <c r="BP38" s="94">
        <v>31</v>
      </c>
      <c r="BQ38" s="94">
        <f t="shared" si="4"/>
        <v>34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6224</v>
      </c>
      <c r="C39" s="42">
        <f>SUM(C29:C38)</f>
        <v>220</v>
      </c>
      <c r="D39" s="42">
        <f>SUM(D29:D38)</f>
        <v>4757</v>
      </c>
      <c r="E39" s="42">
        <f>SUM(E29:E38)</f>
        <v>11201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134</v>
      </c>
      <c r="N39" s="29">
        <v>0</v>
      </c>
      <c r="O39" s="29">
        <v>0</v>
      </c>
      <c r="P39" s="29">
        <v>4</v>
      </c>
      <c r="Q39" s="34">
        <f t="shared" si="13"/>
        <v>4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41</v>
      </c>
      <c r="AM39" s="76" t="s">
        <v>0</v>
      </c>
      <c r="AN39"/>
      <c r="AO39" s="91" t="s">
        <v>181</v>
      </c>
      <c r="AP39" s="91">
        <v>5</v>
      </c>
      <c r="AQ39" s="91">
        <v>0</v>
      </c>
      <c r="AR39" s="91">
        <v>1</v>
      </c>
      <c r="AS39" s="91">
        <f t="shared" si="1"/>
        <v>6</v>
      </c>
      <c r="AT39" s="92"/>
      <c r="AU39" s="91" t="s">
        <v>226</v>
      </c>
      <c r="AV39" s="91">
        <v>38</v>
      </c>
      <c r="AW39" s="91">
        <v>1</v>
      </c>
      <c r="AX39" s="91">
        <v>11</v>
      </c>
      <c r="AY39" s="91">
        <f t="shared" si="12"/>
        <v>50</v>
      </c>
      <c r="AZ39" s="92"/>
      <c r="BA39" s="91"/>
      <c r="BB39" s="91"/>
      <c r="BC39" s="91"/>
      <c r="BD39" s="91"/>
      <c r="BE39" s="91"/>
      <c r="BF39" s="93"/>
      <c r="BG39" s="94" t="s">
        <v>271</v>
      </c>
      <c r="BH39" s="95">
        <v>8</v>
      </c>
      <c r="BI39" s="96">
        <v>0</v>
      </c>
      <c r="BJ39" s="94">
        <v>11</v>
      </c>
      <c r="BK39" s="94">
        <f t="shared" si="3"/>
        <v>19</v>
      </c>
      <c r="BL39" s="93"/>
      <c r="BM39" s="94" t="s">
        <v>316</v>
      </c>
      <c r="BN39" s="95">
        <v>0</v>
      </c>
      <c r="BO39" s="96">
        <v>0</v>
      </c>
      <c r="BP39" s="94">
        <v>1</v>
      </c>
      <c r="BQ39" s="94">
        <f t="shared" si="4"/>
        <v>1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143</v>
      </c>
      <c r="H40" s="51">
        <v>651</v>
      </c>
      <c r="I40" s="51">
        <v>122</v>
      </c>
      <c r="J40" s="51">
        <v>551</v>
      </c>
      <c r="K40" s="54">
        <f>SUM(H40:J40)</f>
        <v>1324</v>
      </c>
      <c r="L40" s="22"/>
      <c r="M40" s="29" t="s">
        <v>135</v>
      </c>
      <c r="N40" s="29">
        <v>35</v>
      </c>
      <c r="O40" s="29">
        <v>2</v>
      </c>
      <c r="P40" s="29">
        <v>36</v>
      </c>
      <c r="Q40" s="34">
        <f t="shared" si="13"/>
        <v>73</v>
      </c>
      <c r="R40" s="22"/>
      <c r="S40" s="22"/>
      <c r="T40" s="22"/>
      <c r="U40" s="22"/>
      <c r="V40" s="22"/>
      <c r="W40" s="22"/>
      <c r="Y40" s="9" t="s">
        <v>32</v>
      </c>
      <c r="Z40"/>
      <c r="AA40"/>
      <c r="AB40"/>
      <c r="AC40"/>
      <c r="AD40"/>
      <c r="AE40"/>
      <c r="AF40" s="4"/>
      <c r="AG40" s="9" t="s">
        <v>31</v>
      </c>
      <c r="AH40"/>
      <c r="AI40"/>
      <c r="AJ40"/>
      <c r="AK40"/>
      <c r="AL40"/>
      <c r="AM40"/>
      <c r="AN40"/>
      <c r="AO40" s="91" t="s">
        <v>182</v>
      </c>
      <c r="AP40" s="91">
        <v>2</v>
      </c>
      <c r="AQ40" s="91">
        <v>0</v>
      </c>
      <c r="AR40" s="91">
        <v>1</v>
      </c>
      <c r="AS40" s="91">
        <f t="shared" si="1"/>
        <v>3</v>
      </c>
      <c r="AT40" s="92"/>
      <c r="AU40" s="91" t="s">
        <v>227</v>
      </c>
      <c r="AV40" s="91">
        <v>3</v>
      </c>
      <c r="AW40" s="91">
        <v>1</v>
      </c>
      <c r="AX40" s="91">
        <v>0</v>
      </c>
      <c r="AY40" s="91">
        <f t="shared" si="12"/>
        <v>4</v>
      </c>
      <c r="AZ40" s="92"/>
      <c r="BA40" s="91"/>
      <c r="BB40" s="91"/>
      <c r="BC40" s="91"/>
      <c r="BD40" s="91"/>
      <c r="BE40" s="91"/>
      <c r="BF40" s="93"/>
      <c r="BG40" s="94" t="s">
        <v>272</v>
      </c>
      <c r="BH40" s="95">
        <v>156</v>
      </c>
      <c r="BI40" s="96">
        <v>0</v>
      </c>
      <c r="BJ40" s="94">
        <v>315</v>
      </c>
      <c r="BK40" s="94">
        <f t="shared" si="3"/>
        <v>471</v>
      </c>
      <c r="BL40" s="93"/>
      <c r="BM40" s="94" t="s">
        <v>317</v>
      </c>
      <c r="BN40" s="95">
        <v>0</v>
      </c>
      <c r="BO40" s="96">
        <v>0</v>
      </c>
      <c r="BP40" s="94">
        <v>2</v>
      </c>
      <c r="BQ40" s="94">
        <f t="shared" si="4"/>
        <v>2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54</v>
      </c>
      <c r="B41" s="42"/>
      <c r="C41" s="42"/>
      <c r="D41" s="42"/>
      <c r="E41" s="42"/>
      <c r="F41" s="22"/>
      <c r="G41" s="53" t="s">
        <v>144</v>
      </c>
      <c r="H41" s="51">
        <v>2556</v>
      </c>
      <c r="I41" s="51">
        <v>4</v>
      </c>
      <c r="J41" s="51">
        <v>2055</v>
      </c>
      <c r="K41" s="54">
        <f>SUM(H41:J41)</f>
        <v>4615</v>
      </c>
      <c r="L41" s="22"/>
      <c r="M41" s="29" t="s">
        <v>136</v>
      </c>
      <c r="N41" s="29">
        <v>2</v>
      </c>
      <c r="O41" s="29">
        <v>0</v>
      </c>
      <c r="P41" s="29">
        <v>1</v>
      </c>
      <c r="Q41" s="34">
        <f t="shared" si="13"/>
        <v>3</v>
      </c>
      <c r="R41" s="22"/>
      <c r="S41" s="66" t="s">
        <v>38</v>
      </c>
      <c r="T41" s="59"/>
      <c r="U41" s="59"/>
      <c r="V41" s="59"/>
      <c r="W41" s="59"/>
      <c r="Y41" s="9" t="s">
        <v>9</v>
      </c>
      <c r="Z41"/>
      <c r="AA41"/>
      <c r="AB41"/>
      <c r="AC41"/>
      <c r="AD41"/>
      <c r="AE41"/>
      <c r="AF41" s="3"/>
      <c r="AG41" s="9" t="s">
        <v>9</v>
      </c>
      <c r="AH41"/>
      <c r="AI41"/>
      <c r="AJ41"/>
      <c r="AK41"/>
      <c r="AL41"/>
      <c r="AM41"/>
      <c r="AN41"/>
      <c r="AO41" s="91" t="s">
        <v>183</v>
      </c>
      <c r="AP41" s="91">
        <v>2</v>
      </c>
      <c r="AQ41" s="91">
        <v>0</v>
      </c>
      <c r="AR41" s="91">
        <v>1</v>
      </c>
      <c r="AS41" s="91">
        <f t="shared" si="1"/>
        <v>3</v>
      </c>
      <c r="AT41" s="92"/>
      <c r="AU41" s="91" t="s">
        <v>228</v>
      </c>
      <c r="AV41" s="91">
        <v>20</v>
      </c>
      <c r="AW41" s="91">
        <v>0</v>
      </c>
      <c r="AX41" s="91">
        <v>20</v>
      </c>
      <c r="AY41" s="91">
        <f t="shared" si="12"/>
        <v>40</v>
      </c>
      <c r="AZ41" s="92"/>
      <c r="BA41" s="91"/>
      <c r="BB41" s="91"/>
      <c r="BC41" s="91"/>
      <c r="BD41" s="91"/>
      <c r="BE41" s="91"/>
      <c r="BF41" s="93"/>
      <c r="BG41" s="94" t="s">
        <v>273</v>
      </c>
      <c r="BH41" s="95">
        <v>21</v>
      </c>
      <c r="BI41" s="96">
        <v>0</v>
      </c>
      <c r="BJ41" s="94">
        <v>18</v>
      </c>
      <c r="BK41" s="94">
        <f t="shared" si="3"/>
        <v>39</v>
      </c>
      <c r="BL41" s="93"/>
      <c r="BM41" s="94" t="s">
        <v>318</v>
      </c>
      <c r="BN41" s="95">
        <v>2</v>
      </c>
      <c r="BO41" s="96">
        <v>0</v>
      </c>
      <c r="BP41" s="94">
        <v>2</v>
      </c>
      <c r="BQ41" s="94">
        <f t="shared" si="4"/>
        <v>4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59</v>
      </c>
      <c r="B42" s="42"/>
      <c r="C42" s="42"/>
      <c r="D42" s="42"/>
      <c r="E42" s="42"/>
      <c r="F42" s="22"/>
      <c r="G42" s="53" t="s">
        <v>145</v>
      </c>
      <c r="H42" s="51">
        <v>2584</v>
      </c>
      <c r="I42" s="51">
        <v>79</v>
      </c>
      <c r="J42" s="51">
        <v>1567</v>
      </c>
      <c r="K42" s="54">
        <f>SUM(H42:J42)</f>
        <v>4230</v>
      </c>
      <c r="L42" s="22"/>
      <c r="M42" s="29" t="s">
        <v>137</v>
      </c>
      <c r="N42" s="29">
        <v>5</v>
      </c>
      <c r="O42" s="29">
        <v>1</v>
      </c>
      <c r="P42" s="29">
        <v>6</v>
      </c>
      <c r="Q42" s="34">
        <f t="shared" si="13"/>
        <v>12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100" t="s">
        <v>52</v>
      </c>
      <c r="Z42"/>
      <c r="AA42"/>
      <c r="AB42">
        <v>1</v>
      </c>
      <c r="AC42"/>
      <c r="AD42"/>
      <c r="AE42">
        <v>1</v>
      </c>
      <c r="AF42" s="3"/>
      <c r="AG42" s="100" t="s">
        <v>52</v>
      </c>
      <c r="AH42"/>
      <c r="AI42"/>
      <c r="AJ42"/>
      <c r="AK42"/>
      <c r="AL42"/>
      <c r="AM42"/>
      <c r="AN42"/>
      <c r="AO42" s="91" t="s">
        <v>184</v>
      </c>
      <c r="AP42" s="91">
        <v>124</v>
      </c>
      <c r="AQ42" s="91">
        <v>5</v>
      </c>
      <c r="AR42" s="91">
        <v>30</v>
      </c>
      <c r="AS42" s="91">
        <f t="shared" si="1"/>
        <v>159</v>
      </c>
      <c r="AT42" s="92"/>
      <c r="AU42" s="91" t="s">
        <v>229</v>
      </c>
      <c r="AV42" s="91">
        <v>0</v>
      </c>
      <c r="AW42" s="91">
        <v>0</v>
      </c>
      <c r="AX42" s="91">
        <v>2</v>
      </c>
      <c r="AY42" s="91">
        <f t="shared" si="12"/>
        <v>2</v>
      </c>
      <c r="AZ42" s="92"/>
      <c r="BA42" s="91"/>
      <c r="BB42" s="91"/>
      <c r="BC42" s="91"/>
      <c r="BD42" s="91"/>
      <c r="BE42" s="91"/>
      <c r="BF42" s="93"/>
      <c r="BG42" s="94" t="s">
        <v>274</v>
      </c>
      <c r="BH42" s="95">
        <v>0</v>
      </c>
      <c r="BI42" s="96">
        <v>0</v>
      </c>
      <c r="BJ42" s="94">
        <v>64</v>
      </c>
      <c r="BK42" s="94">
        <f t="shared" si="3"/>
        <v>64</v>
      </c>
      <c r="BL42" s="93"/>
      <c r="BM42" s="94" t="s">
        <v>319</v>
      </c>
      <c r="BN42" s="95">
        <v>0</v>
      </c>
      <c r="BO42" s="96">
        <v>0</v>
      </c>
      <c r="BP42" s="94">
        <v>1</v>
      </c>
      <c r="BQ42" s="94">
        <f t="shared" si="4"/>
        <v>1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78</v>
      </c>
      <c r="B43" s="42">
        <v>567</v>
      </c>
      <c r="C43" s="42">
        <v>14</v>
      </c>
      <c r="D43" s="42">
        <v>244</v>
      </c>
      <c r="E43" s="42">
        <f>SUM(B43:D43)</f>
        <v>825</v>
      </c>
      <c r="F43" s="22"/>
      <c r="G43" s="53" t="s">
        <v>146</v>
      </c>
      <c r="H43" s="51">
        <v>433</v>
      </c>
      <c r="I43" s="51">
        <v>15</v>
      </c>
      <c r="J43" s="51">
        <v>584</v>
      </c>
      <c r="K43" s="54">
        <f>SUM(H43:J43)</f>
        <v>1032</v>
      </c>
      <c r="L43" s="22"/>
      <c r="M43" s="29" t="s">
        <v>138</v>
      </c>
      <c r="N43" s="29">
        <v>15</v>
      </c>
      <c r="O43" s="29">
        <v>3</v>
      </c>
      <c r="P43" s="29">
        <v>36</v>
      </c>
      <c r="Q43" s="34">
        <f t="shared" si="13"/>
        <v>54</v>
      </c>
      <c r="R43" s="22"/>
      <c r="S43" s="58" t="s">
        <v>47</v>
      </c>
      <c r="T43" s="59">
        <v>4443</v>
      </c>
      <c r="U43" s="59">
        <v>142</v>
      </c>
      <c r="V43" s="59">
        <v>1452</v>
      </c>
      <c r="W43" s="62">
        <f>SUM(T43:V43)</f>
        <v>6037</v>
      </c>
      <c r="Y43" s="9" t="s">
        <v>10</v>
      </c>
      <c r="Z43">
        <v>7</v>
      </c>
      <c r="AA43">
        <v>35</v>
      </c>
      <c r="AB43">
        <v>49</v>
      </c>
      <c r="AC43">
        <v>117</v>
      </c>
      <c r="AD43"/>
      <c r="AE43">
        <v>208</v>
      </c>
      <c r="AF43" s="4"/>
      <c r="AG43" s="9" t="s">
        <v>10</v>
      </c>
      <c r="AH43"/>
      <c r="AI43"/>
      <c r="AJ43"/>
      <c r="AK43">
        <v>122</v>
      </c>
      <c r="AL43"/>
      <c r="AM43">
        <v>123</v>
      </c>
      <c r="AN43"/>
      <c r="AO43" s="91" t="s">
        <v>185</v>
      </c>
      <c r="AP43" s="91">
        <v>26</v>
      </c>
      <c r="AQ43" s="91">
        <v>3</v>
      </c>
      <c r="AR43" s="91">
        <v>7</v>
      </c>
      <c r="AS43" s="91">
        <f t="shared" si="1"/>
        <v>36</v>
      </c>
      <c r="AT43" s="92"/>
      <c r="AU43" s="91" t="s">
        <v>230</v>
      </c>
      <c r="AV43" s="91">
        <v>2</v>
      </c>
      <c r="AW43" s="91">
        <v>0</v>
      </c>
      <c r="AX43" s="91">
        <v>2</v>
      </c>
      <c r="AY43" s="91">
        <f t="shared" si="12"/>
        <v>4</v>
      </c>
      <c r="AZ43" s="92"/>
      <c r="BA43" s="91"/>
      <c r="BB43" s="91"/>
      <c r="BC43" s="91"/>
      <c r="BD43" s="91"/>
      <c r="BE43" s="91"/>
      <c r="BF43" s="93"/>
      <c r="BG43" s="94" t="s">
        <v>275</v>
      </c>
      <c r="BH43" s="95">
        <v>1</v>
      </c>
      <c r="BI43" s="96">
        <v>0</v>
      </c>
      <c r="BJ43" s="94">
        <v>1</v>
      </c>
      <c r="BK43" s="94">
        <f t="shared" si="3"/>
        <v>2</v>
      </c>
      <c r="BL43" s="93"/>
      <c r="BM43" s="94" t="s">
        <v>320</v>
      </c>
      <c r="BN43" s="95">
        <v>1</v>
      </c>
      <c r="BO43" s="96">
        <v>1</v>
      </c>
      <c r="BP43" s="94">
        <v>1</v>
      </c>
      <c r="BQ43" s="94">
        <f t="shared" si="4"/>
        <v>3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86</v>
      </c>
      <c r="B44" s="42">
        <v>52</v>
      </c>
      <c r="C44" s="42">
        <v>3</v>
      </c>
      <c r="D44" s="42">
        <v>41</v>
      </c>
      <c r="E44" s="42">
        <f>SUM(B44:D44)</f>
        <v>96</v>
      </c>
      <c r="F44" s="44"/>
      <c r="G44" s="53"/>
      <c r="H44" s="51"/>
      <c r="I44" s="51"/>
      <c r="J44" s="51"/>
      <c r="K44" s="54"/>
      <c r="L44" s="22"/>
      <c r="M44" s="29" t="s">
        <v>139</v>
      </c>
      <c r="N44" s="29">
        <v>0</v>
      </c>
      <c r="O44" s="29">
        <v>0</v>
      </c>
      <c r="P44" s="29">
        <v>3</v>
      </c>
      <c r="Q44" s="34">
        <f t="shared" si="13"/>
        <v>3</v>
      </c>
      <c r="R44" s="22"/>
      <c r="S44" s="59" t="s">
        <v>48</v>
      </c>
      <c r="T44" s="59">
        <v>1781</v>
      </c>
      <c r="U44" s="59">
        <v>78</v>
      </c>
      <c r="V44" s="59">
        <v>3305</v>
      </c>
      <c r="W44" s="62">
        <f>SUM(T44:V44)</f>
        <v>5164</v>
      </c>
      <c r="Y44" s="10" t="s">
        <v>0</v>
      </c>
      <c r="Z44" s="11">
        <f aca="true" t="shared" si="22" ref="Z44:AE44">SUM(Z40:Z43)</f>
        <v>7</v>
      </c>
      <c r="AA44" s="11">
        <f t="shared" si="22"/>
        <v>35</v>
      </c>
      <c r="AB44" s="11">
        <f t="shared" si="22"/>
        <v>50</v>
      </c>
      <c r="AC44" s="11">
        <f t="shared" si="22"/>
        <v>117</v>
      </c>
      <c r="AD44" s="11">
        <f t="shared" si="22"/>
        <v>0</v>
      </c>
      <c r="AE44" s="11">
        <f t="shared" si="22"/>
        <v>209</v>
      </c>
      <c r="AF44" s="4"/>
      <c r="AG44" s="10" t="s">
        <v>0</v>
      </c>
      <c r="AH44" s="11">
        <f aca="true" t="shared" si="23" ref="AH44:AM44">SUM(AH40:AH43)</f>
        <v>0</v>
      </c>
      <c r="AI44" s="11">
        <f t="shared" si="23"/>
        <v>0</v>
      </c>
      <c r="AJ44" s="11">
        <f t="shared" si="23"/>
        <v>0</v>
      </c>
      <c r="AK44" s="11">
        <f t="shared" si="23"/>
        <v>122</v>
      </c>
      <c r="AL44" s="11">
        <f t="shared" si="23"/>
        <v>0</v>
      </c>
      <c r="AM44" s="11">
        <f t="shared" si="23"/>
        <v>123</v>
      </c>
      <c r="AN44"/>
      <c r="AO44" s="91" t="s">
        <v>186</v>
      </c>
      <c r="AP44" s="91">
        <v>17</v>
      </c>
      <c r="AQ44" s="91">
        <v>1</v>
      </c>
      <c r="AR44" s="91">
        <v>1</v>
      </c>
      <c r="AS44" s="91">
        <f t="shared" si="1"/>
        <v>19</v>
      </c>
      <c r="AT44" s="92"/>
      <c r="AU44" s="91" t="s">
        <v>94</v>
      </c>
      <c r="AV44" s="91">
        <v>3</v>
      </c>
      <c r="AW44" s="91">
        <v>0</v>
      </c>
      <c r="AX44" s="91">
        <v>0</v>
      </c>
      <c r="AY44" s="91">
        <f t="shared" si="12"/>
        <v>3</v>
      </c>
      <c r="AZ44" s="92"/>
      <c r="BA44" s="91"/>
      <c r="BB44" s="91"/>
      <c r="BC44" s="91"/>
      <c r="BD44" s="91"/>
      <c r="BE44" s="91"/>
      <c r="BF44" s="93"/>
      <c r="BG44" s="94" t="s">
        <v>276</v>
      </c>
      <c r="BH44" s="95">
        <v>0</v>
      </c>
      <c r="BI44" s="96">
        <v>0</v>
      </c>
      <c r="BJ44" s="94">
        <v>3</v>
      </c>
      <c r="BK44" s="94">
        <f t="shared" si="3"/>
        <v>3</v>
      </c>
      <c r="BL44" s="93"/>
      <c r="BM44" s="94" t="s">
        <v>321</v>
      </c>
      <c r="BN44" s="95">
        <v>3</v>
      </c>
      <c r="BO44" s="96">
        <v>0</v>
      </c>
      <c r="BP44" s="94">
        <v>26</v>
      </c>
      <c r="BQ44" s="94">
        <f t="shared" si="4"/>
        <v>29</v>
      </c>
      <c r="BR44" s="93"/>
      <c r="BS44" s="94"/>
      <c r="BT44" s="95"/>
      <c r="BU44" s="96"/>
      <c r="BV44" s="94"/>
      <c r="BW44" s="94"/>
    </row>
    <row r="45" spans="1:75" ht="12.75">
      <c r="A45" s="52"/>
      <c r="B45" s="52"/>
      <c r="C45" s="52"/>
      <c r="D45" s="52"/>
      <c r="E45" s="22"/>
      <c r="F45" s="63"/>
      <c r="G45" s="51" t="s">
        <v>0</v>
      </c>
      <c r="H45" s="51">
        <f>SUM(H40:H44)</f>
        <v>6224</v>
      </c>
      <c r="I45" s="51">
        <f>SUM(I40:I44)</f>
        <v>220</v>
      </c>
      <c r="J45" s="51">
        <f>SUM(J40:J44)</f>
        <v>4757</v>
      </c>
      <c r="K45" s="51">
        <f>SUM(K40:K44)</f>
        <v>11201</v>
      </c>
      <c r="L45" s="22"/>
      <c r="M45" s="29" t="s">
        <v>140</v>
      </c>
      <c r="N45" s="29">
        <v>2</v>
      </c>
      <c r="O45" s="29">
        <v>0</v>
      </c>
      <c r="P45" s="29">
        <v>8</v>
      </c>
      <c r="Q45" s="34">
        <f>SUM(N45:P45)</f>
        <v>10</v>
      </c>
      <c r="R45" s="22"/>
      <c r="S45" s="59" t="s">
        <v>0</v>
      </c>
      <c r="T45" s="59">
        <f>T44+T43</f>
        <v>6224</v>
      </c>
      <c r="U45" s="59">
        <f>U44+U43</f>
        <v>220</v>
      </c>
      <c r="V45" s="59">
        <f>V44+V43</f>
        <v>4757</v>
      </c>
      <c r="W45" s="59">
        <f>W44+W43</f>
        <v>11201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187</v>
      </c>
      <c r="AP45" s="91">
        <v>11</v>
      </c>
      <c r="AQ45" s="91">
        <v>0</v>
      </c>
      <c r="AR45" s="91">
        <v>0</v>
      </c>
      <c r="AS45" s="91">
        <f t="shared" si="1"/>
        <v>11</v>
      </c>
      <c r="AT45" s="92"/>
      <c r="AU45" s="91" t="s">
        <v>231</v>
      </c>
      <c r="AV45" s="91">
        <v>3</v>
      </c>
      <c r="AW45" s="91">
        <v>0</v>
      </c>
      <c r="AX45" s="91">
        <v>0</v>
      </c>
      <c r="AY45" s="91">
        <f t="shared" si="12"/>
        <v>3</v>
      </c>
      <c r="AZ45" s="92"/>
      <c r="BA45" s="91"/>
      <c r="BB45" s="91"/>
      <c r="BC45" s="91"/>
      <c r="BD45" s="91"/>
      <c r="BE45" s="91"/>
      <c r="BF45" s="93"/>
      <c r="BG45" s="94" t="s">
        <v>277</v>
      </c>
      <c r="BH45" s="94">
        <v>0</v>
      </c>
      <c r="BI45" s="94">
        <v>0</v>
      </c>
      <c r="BJ45" s="94">
        <v>7</v>
      </c>
      <c r="BK45" s="94">
        <f t="shared" si="3"/>
        <v>7</v>
      </c>
      <c r="BL45" s="93"/>
      <c r="BM45" s="94" t="s">
        <v>322</v>
      </c>
      <c r="BN45" s="94">
        <v>1</v>
      </c>
      <c r="BO45" s="94">
        <v>0</v>
      </c>
      <c r="BP45" s="94">
        <v>0</v>
      </c>
      <c r="BQ45" s="94">
        <f t="shared" si="4"/>
        <v>1</v>
      </c>
      <c r="BR45" s="93"/>
      <c r="BS45" s="94"/>
      <c r="BT45" s="94"/>
      <c r="BU45" s="94"/>
      <c r="BV45" s="94"/>
      <c r="BW45" s="94"/>
    </row>
    <row r="46" spans="1:75" ht="12.75">
      <c r="A46" s="68" t="s">
        <v>37</v>
      </c>
      <c r="B46" s="60"/>
      <c r="C46" s="60"/>
      <c r="D46" s="60"/>
      <c r="E46" s="60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2" t="s">
        <v>327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41</v>
      </c>
      <c r="AM46" s="76" t="s">
        <v>0</v>
      </c>
      <c r="AN46"/>
      <c r="AO46" s="91" t="s">
        <v>188</v>
      </c>
      <c r="AP46" s="91">
        <v>20</v>
      </c>
      <c r="AQ46" s="91">
        <v>2</v>
      </c>
      <c r="AR46" s="91">
        <v>3</v>
      </c>
      <c r="AS46" s="91">
        <f t="shared" si="1"/>
        <v>25</v>
      </c>
      <c r="AT46" s="92"/>
      <c r="AU46" s="91" t="s">
        <v>84</v>
      </c>
      <c r="AV46" s="91">
        <v>5</v>
      </c>
      <c r="AW46" s="91">
        <v>0</v>
      </c>
      <c r="AX46" s="91">
        <v>1</v>
      </c>
      <c r="AY46" s="91">
        <f t="shared" si="12"/>
        <v>6</v>
      </c>
      <c r="AZ46" s="92"/>
      <c r="BA46" s="91"/>
      <c r="BB46" s="91"/>
      <c r="BC46" s="91"/>
      <c r="BD46" s="91"/>
      <c r="BE46" s="91"/>
      <c r="BF46" s="93"/>
      <c r="BG46" s="94" t="s">
        <v>278</v>
      </c>
      <c r="BH46" s="94">
        <v>4</v>
      </c>
      <c r="BI46" s="94">
        <v>0</v>
      </c>
      <c r="BJ46" s="94">
        <v>13</v>
      </c>
      <c r="BK46" s="94">
        <f t="shared" si="3"/>
        <v>17</v>
      </c>
      <c r="BL46" s="93"/>
      <c r="BM46" s="94" t="s">
        <v>323</v>
      </c>
      <c r="BN46" s="94">
        <v>1</v>
      </c>
      <c r="BO46" s="94">
        <v>0</v>
      </c>
      <c r="BP46" s="94">
        <v>1</v>
      </c>
      <c r="BQ46" s="94">
        <f t="shared" si="4"/>
        <v>2</v>
      </c>
      <c r="BR46" s="93"/>
      <c r="BS46" s="94"/>
      <c r="BT46" s="94"/>
      <c r="BU46" s="94"/>
      <c r="BV46" s="94"/>
      <c r="BW46" s="94"/>
    </row>
    <row r="47" spans="1:75" ht="12.75">
      <c r="A47" s="55"/>
      <c r="B47" s="56" t="s">
        <v>1</v>
      </c>
      <c r="C47" s="56" t="s">
        <v>2</v>
      </c>
      <c r="D47" s="56" t="s">
        <v>3</v>
      </c>
      <c r="E47" s="57" t="s">
        <v>0</v>
      </c>
      <c r="F47" s="20"/>
      <c r="G47" s="101" t="s">
        <v>325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>
        <v>21</v>
      </c>
      <c r="AA47"/>
      <c r="AB47"/>
      <c r="AC47"/>
      <c r="AD47"/>
      <c r="AE47">
        <v>21</v>
      </c>
      <c r="AF47" s="4"/>
      <c r="AG47" s="9" t="s">
        <v>30</v>
      </c>
      <c r="AH47">
        <v>483</v>
      </c>
      <c r="AI47">
        <v>16</v>
      </c>
      <c r="AJ47"/>
      <c r="AK47"/>
      <c r="AL47"/>
      <c r="AM47">
        <v>499</v>
      </c>
      <c r="AN47"/>
      <c r="AO47" s="91" t="s">
        <v>189</v>
      </c>
      <c r="AP47" s="91">
        <v>412</v>
      </c>
      <c r="AQ47" s="91">
        <v>6</v>
      </c>
      <c r="AR47" s="91">
        <v>59</v>
      </c>
      <c r="AS47" s="91">
        <f t="shared" si="1"/>
        <v>477</v>
      </c>
      <c r="AT47" s="92"/>
      <c r="AU47" s="91" t="s">
        <v>232</v>
      </c>
      <c r="AV47" s="91">
        <v>8</v>
      </c>
      <c r="AW47" s="91">
        <v>1</v>
      </c>
      <c r="AX47" s="91">
        <v>3</v>
      </c>
      <c r="AY47" s="91">
        <f t="shared" si="12"/>
        <v>12</v>
      </c>
      <c r="AZ47" s="92"/>
      <c r="BA47" s="91"/>
      <c r="BB47" s="91"/>
      <c r="BC47" s="91"/>
      <c r="BD47" s="91"/>
      <c r="BE47" s="91"/>
      <c r="BF47" s="93"/>
      <c r="BG47" s="94" t="s">
        <v>279</v>
      </c>
      <c r="BH47" s="94">
        <v>1</v>
      </c>
      <c r="BI47" s="94">
        <v>0</v>
      </c>
      <c r="BJ47" s="94">
        <v>3</v>
      </c>
      <c r="BK47" s="94">
        <f t="shared" si="3"/>
        <v>4</v>
      </c>
      <c r="BL47" s="93"/>
      <c r="BM47" s="94" t="s">
        <v>49</v>
      </c>
      <c r="BN47" s="94">
        <v>1</v>
      </c>
      <c r="BO47" s="94">
        <v>0</v>
      </c>
      <c r="BP47" s="94">
        <v>1</v>
      </c>
      <c r="BQ47" s="94">
        <f t="shared" si="4"/>
        <v>2</v>
      </c>
      <c r="BR47" s="93"/>
      <c r="BS47" s="94"/>
      <c r="BT47" s="94"/>
      <c r="BU47" s="94"/>
      <c r="BV47" s="94"/>
      <c r="BW47" s="94"/>
    </row>
    <row r="48" spans="1:75" ht="12.75">
      <c r="A48" s="55" t="s">
        <v>50</v>
      </c>
      <c r="B48" s="57">
        <v>3497</v>
      </c>
      <c r="C48" s="57">
        <v>76</v>
      </c>
      <c r="D48" s="57">
        <v>2491</v>
      </c>
      <c r="E48" s="60">
        <f>SUM(B48:D48)</f>
        <v>6064</v>
      </c>
      <c r="F48" s="20"/>
      <c r="G48" s="101" t="s">
        <v>57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/>
      <c r="AA48"/>
      <c r="AB48"/>
      <c r="AC48"/>
      <c r="AD48"/>
      <c r="AE48"/>
      <c r="AF48" s="4"/>
      <c r="AG48" s="9" t="s">
        <v>9</v>
      </c>
      <c r="AH48">
        <v>24</v>
      </c>
      <c r="AI48">
        <v>18</v>
      </c>
      <c r="AJ48"/>
      <c r="AK48"/>
      <c r="AL48"/>
      <c r="AM48">
        <v>42</v>
      </c>
      <c r="AN48"/>
      <c r="AO48" s="91" t="s">
        <v>190</v>
      </c>
      <c r="AP48" s="91">
        <v>4</v>
      </c>
      <c r="AQ48" s="91">
        <v>0</v>
      </c>
      <c r="AR48" s="91">
        <v>0</v>
      </c>
      <c r="AS48" s="91">
        <f>SUM(AP48:AR48)</f>
        <v>4</v>
      </c>
      <c r="AT48" s="92"/>
      <c r="AU48" s="91" t="s">
        <v>233</v>
      </c>
      <c r="AV48" s="91">
        <v>279</v>
      </c>
      <c r="AW48" s="91">
        <v>8</v>
      </c>
      <c r="AX48" s="91">
        <v>61</v>
      </c>
      <c r="AY48" s="91">
        <f t="shared" si="12"/>
        <v>348</v>
      </c>
      <c r="AZ48" s="92"/>
      <c r="BA48" s="91"/>
      <c r="BB48" s="91"/>
      <c r="BC48" s="91"/>
      <c r="BD48" s="91"/>
      <c r="BE48" s="91"/>
      <c r="BF48" s="93"/>
      <c r="BG48" s="94" t="s">
        <v>280</v>
      </c>
      <c r="BH48" s="94">
        <v>2</v>
      </c>
      <c r="BI48" s="94">
        <v>0</v>
      </c>
      <c r="BJ48" s="94">
        <v>2</v>
      </c>
      <c r="BK48" s="94">
        <f>SUM(BH48:BJ48)</f>
        <v>4</v>
      </c>
      <c r="BL48" s="93"/>
      <c r="BM48" s="94"/>
      <c r="BN48" s="94"/>
      <c r="BO48" s="94"/>
      <c r="BP48" s="94"/>
      <c r="BQ48" s="94"/>
      <c r="BR48" s="93"/>
      <c r="BS48" s="94"/>
      <c r="BT48" s="94"/>
      <c r="BU48" s="94"/>
      <c r="BV48" s="94"/>
      <c r="BW48" s="94"/>
    </row>
    <row r="49" spans="1:75" ht="12.75">
      <c r="A49" s="55" t="s">
        <v>51</v>
      </c>
      <c r="B49" s="57">
        <v>2723</v>
      </c>
      <c r="C49" s="57">
        <v>144</v>
      </c>
      <c r="D49" s="57">
        <v>2265</v>
      </c>
      <c r="E49" s="60">
        <f>SUM(B49:D49)</f>
        <v>5132</v>
      </c>
      <c r="F49" s="20"/>
      <c r="G49" s="102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52</v>
      </c>
      <c r="Z49"/>
      <c r="AA49">
        <v>2</v>
      </c>
      <c r="AB49"/>
      <c r="AC49"/>
      <c r="AD49"/>
      <c r="AE49">
        <v>2</v>
      </c>
      <c r="AF49" s="3"/>
      <c r="AG49" s="100" t="s">
        <v>52</v>
      </c>
      <c r="AH49">
        <v>13</v>
      </c>
      <c r="AI49">
        <v>6</v>
      </c>
      <c r="AJ49"/>
      <c r="AK49"/>
      <c r="AL49"/>
      <c r="AM49">
        <v>19</v>
      </c>
      <c r="AN49"/>
      <c r="AO49" s="91" t="s">
        <v>191</v>
      </c>
      <c r="AP49" s="91">
        <v>9</v>
      </c>
      <c r="AQ49" s="91">
        <v>0</v>
      </c>
      <c r="AR49" s="91">
        <v>3</v>
      </c>
      <c r="AS49" s="91">
        <f>SUM(AP49:AR49)</f>
        <v>12</v>
      </c>
      <c r="AT49" s="92"/>
      <c r="AU49" s="91" t="s">
        <v>234</v>
      </c>
      <c r="AV49" s="91">
        <v>7</v>
      </c>
      <c r="AW49" s="91">
        <v>0</v>
      </c>
      <c r="AX49" s="91">
        <v>1</v>
      </c>
      <c r="AY49" s="91">
        <f t="shared" si="12"/>
        <v>8</v>
      </c>
      <c r="AZ49" s="92"/>
      <c r="BA49" s="91" t="s">
        <v>0</v>
      </c>
      <c r="BB49" s="91">
        <f>SUM(AP5:AP49)+SUM(AV5:AV49)+SUM(BB5:BB48)</f>
        <v>4364</v>
      </c>
      <c r="BC49" s="91">
        <f>SUM(AQ5:AQ49)+SUM(AW5:AW49)+SUM(BC5:BC48)</f>
        <v>137</v>
      </c>
      <c r="BD49" s="91">
        <f>SUM(AR5:AR49)+SUM(AX5:AX49)+SUM(BD5:BD48)</f>
        <v>1369</v>
      </c>
      <c r="BE49" s="91">
        <f>SUM(BB49:BD49)</f>
        <v>5870</v>
      </c>
      <c r="BF49" s="93"/>
      <c r="BG49" s="94" t="s">
        <v>281</v>
      </c>
      <c r="BH49" s="94">
        <v>0</v>
      </c>
      <c r="BI49" s="94">
        <v>0</v>
      </c>
      <c r="BJ49" s="94">
        <v>2</v>
      </c>
      <c r="BK49" s="94">
        <f>SUM(BH49:BJ49)</f>
        <v>2</v>
      </c>
      <c r="BL49" s="93"/>
      <c r="BM49" s="94"/>
      <c r="BN49" s="94"/>
      <c r="BO49" s="94"/>
      <c r="BP49" s="94"/>
      <c r="BQ49" s="94"/>
      <c r="BR49" s="93"/>
      <c r="BS49" s="94" t="s">
        <v>0</v>
      </c>
      <c r="BT49" s="94">
        <f>SUM(BH5:BH49)+SUM(BN5:BN49)+SUM(BT5:BT48)</f>
        <v>1094</v>
      </c>
      <c r="BU49" s="94">
        <f>SUM(BI5:BI49)+SUM(BO5:BO49)+SUM(BU5:BU48)</f>
        <v>17</v>
      </c>
      <c r="BV49" s="94">
        <f>SUM(BJ5:BJ49)+SUM(BP5:BP49)+SUM(BV5:BV48)</f>
        <v>1902</v>
      </c>
      <c r="BW49" s="94">
        <f>SUM(BT49:BV49)</f>
        <v>3013</v>
      </c>
    </row>
    <row r="50" spans="1:75" ht="12.75">
      <c r="A50" s="55" t="s">
        <v>49</v>
      </c>
      <c r="B50" s="57">
        <v>4</v>
      </c>
      <c r="C50" s="57">
        <v>0</v>
      </c>
      <c r="D50" s="98">
        <v>1</v>
      </c>
      <c r="E50" s="60">
        <f>SUM(B50:D50)</f>
        <v>5</v>
      </c>
      <c r="F50" s="20"/>
      <c r="G50" s="17" t="s">
        <v>324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41</v>
      </c>
      <c r="AA50">
        <v>193</v>
      </c>
      <c r="AB50">
        <v>93</v>
      </c>
      <c r="AC50">
        <v>3</v>
      </c>
      <c r="AD50">
        <v>111</v>
      </c>
      <c r="AE50">
        <v>441</v>
      </c>
      <c r="AF50" s="4"/>
      <c r="AG50" s="9" t="s">
        <v>10</v>
      </c>
      <c r="AH50">
        <v>1572</v>
      </c>
      <c r="AI50">
        <v>2495</v>
      </c>
      <c r="AJ50"/>
      <c r="AK50"/>
      <c r="AL50">
        <v>130</v>
      </c>
      <c r="AM50">
        <v>4197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55" t="s">
        <v>0</v>
      </c>
      <c r="B51" s="60">
        <f>SUM(B48:B50)</f>
        <v>6224</v>
      </c>
      <c r="C51" s="60">
        <f>SUM(C48:C50)</f>
        <v>220</v>
      </c>
      <c r="D51" s="60">
        <f>SUM(D48:D50)</f>
        <v>4757</v>
      </c>
      <c r="E51" s="60">
        <f>SUM(E48:E50)</f>
        <v>11201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4" ref="Z51:AE51">SUM(Z47:Z50)</f>
        <v>62</v>
      </c>
      <c r="AA51" s="11">
        <f t="shared" si="24"/>
        <v>195</v>
      </c>
      <c r="AB51" s="11">
        <f t="shared" si="24"/>
        <v>93</v>
      </c>
      <c r="AC51" s="11">
        <f t="shared" si="24"/>
        <v>3</v>
      </c>
      <c r="AD51" s="11">
        <f t="shared" si="24"/>
        <v>111</v>
      </c>
      <c r="AE51" s="11">
        <f t="shared" si="24"/>
        <v>464</v>
      </c>
      <c r="AF51" s="4"/>
      <c r="AG51" s="10" t="s">
        <v>0</v>
      </c>
      <c r="AH51" s="11">
        <f aca="true" t="shared" si="25" ref="AH51:AM51">SUM(AH47:AH50)</f>
        <v>2092</v>
      </c>
      <c r="AI51" s="11">
        <f t="shared" si="25"/>
        <v>2535</v>
      </c>
      <c r="AJ51" s="11">
        <f t="shared" si="25"/>
        <v>0</v>
      </c>
      <c r="AK51" s="11">
        <f t="shared" si="25"/>
        <v>0</v>
      </c>
      <c r="AL51" s="11">
        <f t="shared" si="25"/>
        <v>130</v>
      </c>
      <c r="AM51" s="11">
        <f t="shared" si="25"/>
        <v>4757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5" ht="12.75">
      <c r="A52" s="17"/>
      <c r="B52" s="17"/>
      <c r="C52" s="17"/>
      <c r="D52" s="17"/>
      <c r="E52" s="17"/>
    </row>
    <row r="53" spans="1:31" ht="12.75">
      <c r="A53" s="17"/>
      <c r="B53" s="17"/>
      <c r="C53" s="17"/>
      <c r="D53" s="17"/>
      <c r="E53" s="17"/>
      <c r="Y53" s="8" t="s">
        <v>16</v>
      </c>
      <c r="Z53" s="4"/>
      <c r="AA53" s="4"/>
      <c r="AB53" s="4"/>
      <c r="AC53" s="4"/>
      <c r="AD53" s="4"/>
      <c r="AE53" s="4"/>
    </row>
    <row r="54" spans="1:31" ht="12.75">
      <c r="A54" s="18"/>
      <c r="B54" s="18"/>
      <c r="C54" s="18"/>
      <c r="D54" s="18"/>
      <c r="E54" s="20"/>
      <c r="Y54" s="9" t="s">
        <v>32</v>
      </c>
      <c r="Z54"/>
      <c r="AA54"/>
      <c r="AB54"/>
      <c r="AC54"/>
      <c r="AD54"/>
      <c r="AE54"/>
    </row>
    <row r="55" spans="1:31" ht="12.75">
      <c r="A55" s="18"/>
      <c r="B55" s="18"/>
      <c r="C55" s="18"/>
      <c r="D55" s="18"/>
      <c r="E55" s="20"/>
      <c r="Y55" s="9" t="s">
        <v>9</v>
      </c>
      <c r="Z55"/>
      <c r="AA55"/>
      <c r="AB55"/>
      <c r="AC55"/>
      <c r="AD55"/>
      <c r="AE55"/>
    </row>
    <row r="56" spans="1:31" ht="12.75">
      <c r="A56" s="19"/>
      <c r="B56" s="19"/>
      <c r="C56" s="19"/>
      <c r="D56" s="19"/>
      <c r="E56" s="19"/>
      <c r="Y56" s="100" t="s">
        <v>52</v>
      </c>
      <c r="Z56"/>
      <c r="AA56"/>
      <c r="AB56"/>
      <c r="AC56"/>
      <c r="AD56"/>
      <c r="AE56"/>
    </row>
    <row r="57" spans="1:31" ht="12.75">
      <c r="A57" s="17"/>
      <c r="B57" s="17"/>
      <c r="C57" s="17"/>
      <c r="D57" s="17"/>
      <c r="E57" s="17"/>
      <c r="Y57" s="9" t="s">
        <v>10</v>
      </c>
      <c r="Z57"/>
      <c r="AA57"/>
      <c r="AB57">
        <v>3</v>
      </c>
      <c r="AC57">
        <v>21</v>
      </c>
      <c r="AD57">
        <v>1</v>
      </c>
      <c r="AE57">
        <v>25</v>
      </c>
    </row>
    <row r="58" spans="25:31" ht="12.75">
      <c r="Y58" s="10" t="s">
        <v>0</v>
      </c>
      <c r="Z58" s="11">
        <f aca="true" t="shared" si="26" ref="Z58:AE58">SUM(Z54:Z57)</f>
        <v>0</v>
      </c>
      <c r="AA58" s="11">
        <f t="shared" si="26"/>
        <v>0</v>
      </c>
      <c r="AB58" s="11">
        <f t="shared" si="26"/>
        <v>3</v>
      </c>
      <c r="AC58" s="11">
        <f t="shared" si="26"/>
        <v>21</v>
      </c>
      <c r="AD58" s="11">
        <f t="shared" si="26"/>
        <v>1</v>
      </c>
      <c r="AE58" s="11">
        <f t="shared" si="26"/>
        <v>25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Lehman, Chris</cp:lastModifiedBy>
  <cp:lastPrinted>2006-09-08T18:03:10Z</cp:lastPrinted>
  <dcterms:created xsi:type="dcterms:W3CDTF">2001-03-07T20:39:21Z</dcterms:created>
  <dcterms:modified xsi:type="dcterms:W3CDTF">2014-09-03T14:05:52Z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