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0" windowWidth="12270" windowHeight="7125" activeTab="0"/>
  </bookViews>
  <sheets>
    <sheet name="07-08" sheetId="1" r:id="rId1"/>
    <sheet name="2007" sheetId="2" r:id="rId2"/>
    <sheet name="2008" sheetId="3" r:id="rId3"/>
  </sheets>
  <definedNames/>
  <calcPr fullCalcOnLoad="1"/>
</workbook>
</file>

<file path=xl/sharedStrings.xml><?xml version="1.0" encoding="utf-8"?>
<sst xmlns="http://schemas.openxmlformats.org/spreadsheetml/2006/main" count="1762" uniqueCount="519">
  <si>
    <t>Division of Management Information PN2007/016</t>
  </si>
  <si>
    <t>College</t>
  </si>
  <si>
    <t>Code</t>
  </si>
  <si>
    <t>Name</t>
  </si>
  <si>
    <t>Undergraduate IUs</t>
  </si>
  <si>
    <t>100-200 Level</t>
  </si>
  <si>
    <t>300+ level</t>
  </si>
  <si>
    <t>KL</t>
  </si>
  <si>
    <t>1-384</t>
  </si>
  <si>
    <t>1-470</t>
  </si>
  <si>
    <t>1-483</t>
  </si>
  <si>
    <t>1-538</t>
  </si>
  <si>
    <t>1-698</t>
  </si>
  <si>
    <t>1-741</t>
  </si>
  <si>
    <t>1-793</t>
  </si>
  <si>
    <t>1-802</t>
  </si>
  <si>
    <t>1-875</t>
  </si>
  <si>
    <t>1-971</t>
  </si>
  <si>
    <t>1-230</t>
  </si>
  <si>
    <t>KM</t>
  </si>
  <si>
    <t>1-260</t>
  </si>
  <si>
    <t>1-346</t>
  </si>
  <si>
    <t>1-405</t>
  </si>
  <si>
    <t>1-902</t>
  </si>
  <si>
    <t>1-952</t>
  </si>
  <si>
    <t>1-335</t>
  </si>
  <si>
    <t>KN</t>
  </si>
  <si>
    <t>1-541</t>
  </si>
  <si>
    <t>1-570</t>
  </si>
  <si>
    <t>1-613</t>
  </si>
  <si>
    <t>1-616</t>
  </si>
  <si>
    <t>1-640</t>
  </si>
  <si>
    <t>1-674</t>
  </si>
  <si>
    <t>1-760</t>
  </si>
  <si>
    <t>KP</t>
  </si>
  <si>
    <t>1-227</t>
  </si>
  <si>
    <t>1-239</t>
  </si>
  <si>
    <t>1-244</t>
  </si>
  <si>
    <t>1-251</t>
  </si>
  <si>
    <t>1-343</t>
  </si>
  <si>
    <t>1-422</t>
  </si>
  <si>
    <t>1-434</t>
  </si>
  <si>
    <t>1-615</t>
  </si>
  <si>
    <t>1-917</t>
  </si>
  <si>
    <t>1-919</t>
  </si>
  <si>
    <t>1-933</t>
  </si>
  <si>
    <t>1-973</t>
  </si>
  <si>
    <t>1-262</t>
  </si>
  <si>
    <t>KR</t>
  </si>
  <si>
    <t>1-447</t>
  </si>
  <si>
    <t>1-495</t>
  </si>
  <si>
    <t>1-526</t>
  </si>
  <si>
    <t>1-569</t>
  </si>
  <si>
    <t>1-663</t>
  </si>
  <si>
    <t>1-733</t>
  </si>
  <si>
    <t>1-767</t>
  </si>
  <si>
    <t>1-801</t>
  </si>
  <si>
    <t>1-883</t>
  </si>
  <si>
    <t>1-211</t>
  </si>
  <si>
    <t>KS</t>
  </si>
  <si>
    <t>1-486</t>
  </si>
  <si>
    <t>1-913</t>
  </si>
  <si>
    <t>1-238</t>
  </si>
  <si>
    <t>KT</t>
  </si>
  <si>
    <t>1-408</t>
  </si>
  <si>
    <t>1-642</t>
  </si>
  <si>
    <t>1-934</t>
  </si>
  <si>
    <t>1-853</t>
  </si>
  <si>
    <t>KU</t>
  </si>
  <si>
    <t>1-241</t>
  </si>
  <si>
    <t>KV</t>
  </si>
  <si>
    <t>1-253</t>
  </si>
  <si>
    <t>1-257</t>
  </si>
  <si>
    <t>1-292</t>
  </si>
  <si>
    <t>1-299</t>
  </si>
  <si>
    <t>1-303</t>
  </si>
  <si>
    <t>1-324</t>
  </si>
  <si>
    <t>1-361</t>
  </si>
  <si>
    <t>1-362</t>
  </si>
  <si>
    <t>1-377</t>
  </si>
  <si>
    <t>1-397</t>
  </si>
  <si>
    <t>1-413</t>
  </si>
  <si>
    <t>1-430</t>
  </si>
  <si>
    <t>1-438</t>
  </si>
  <si>
    <t>1-451</t>
  </si>
  <si>
    <t>1-461</t>
  </si>
  <si>
    <t>1-489</t>
  </si>
  <si>
    <t>1-490</t>
  </si>
  <si>
    <t>1-499</t>
  </si>
  <si>
    <t>1-510</t>
  </si>
  <si>
    <t>1-514</t>
  </si>
  <si>
    <t>1-553</t>
  </si>
  <si>
    <t>1-580</t>
  </si>
  <si>
    <t>1-583</t>
  </si>
  <si>
    <t>1-584</t>
  </si>
  <si>
    <t>1-585</t>
  </si>
  <si>
    <t>1-604</t>
  </si>
  <si>
    <t>1-625</t>
  </si>
  <si>
    <t>1-655</t>
  </si>
  <si>
    <t>1-670</t>
  </si>
  <si>
    <t>1-680</t>
  </si>
  <si>
    <t>1-687</t>
  </si>
  <si>
    <t>1-710</t>
  </si>
  <si>
    <t>1-715</t>
  </si>
  <si>
    <t>1-729</t>
  </si>
  <si>
    <t>1-748</t>
  </si>
  <si>
    <t>1-771</t>
  </si>
  <si>
    <t>1-864</t>
  </si>
  <si>
    <t>1-872</t>
  </si>
  <si>
    <t>1-927</t>
  </si>
  <si>
    <t>1-932</t>
  </si>
  <si>
    <t>1-948</t>
  </si>
  <si>
    <t>1-958</t>
  </si>
  <si>
    <t>1-985</t>
  </si>
  <si>
    <t>1-581</t>
  </si>
  <si>
    <t>KY</t>
  </si>
  <si>
    <t>1-679</t>
  </si>
  <si>
    <t>1-682</t>
  </si>
  <si>
    <t>1-714</t>
  </si>
  <si>
    <t>1-943</t>
  </si>
  <si>
    <t>LB</t>
  </si>
  <si>
    <t>1-491</t>
  </si>
  <si>
    <t>1-516</t>
  </si>
  <si>
    <t>1-552</t>
  </si>
  <si>
    <t>1-684</t>
  </si>
  <si>
    <t>1-761</t>
  </si>
  <si>
    <t>1-816</t>
  </si>
  <si>
    <t>1-282</t>
  </si>
  <si>
    <t>LC</t>
  </si>
  <si>
    <t>1-444</t>
  </si>
  <si>
    <t>1-598</t>
  </si>
  <si>
    <t>1-873</t>
  </si>
  <si>
    <t>1-558</t>
  </si>
  <si>
    <t>LD</t>
  </si>
  <si>
    <t>1-762</t>
  </si>
  <si>
    <t>1-914</t>
  </si>
  <si>
    <t>1-707</t>
  </si>
  <si>
    <t>LE</t>
  </si>
  <si>
    <t>1-568</t>
  </si>
  <si>
    <t>LG</t>
  </si>
  <si>
    <t>1-392</t>
  </si>
  <si>
    <t>LH</t>
  </si>
  <si>
    <t>1-783</t>
  </si>
  <si>
    <t>LL</t>
  </si>
  <si>
    <t>1-992</t>
  </si>
  <si>
    <t>LP</t>
  </si>
  <si>
    <t>LQ</t>
  </si>
  <si>
    <t>1-631</t>
  </si>
  <si>
    <t>LR</t>
  </si>
  <si>
    <t>1-540</t>
  </si>
  <si>
    <t>1-668</t>
  </si>
  <si>
    <t>NB</t>
  </si>
  <si>
    <t>1-431</t>
  </si>
  <si>
    <t>1-320</t>
  </si>
  <si>
    <t>NE</t>
  </si>
  <si>
    <t>NJ</t>
  </si>
  <si>
    <t>1-459</t>
  </si>
  <si>
    <t>1-695</t>
  </si>
  <si>
    <t>1-743</t>
  </si>
  <si>
    <t>1-551</t>
  </si>
  <si>
    <t>NK</t>
  </si>
  <si>
    <t>1-270</t>
  </si>
  <si>
    <t>NQ</t>
  </si>
  <si>
    <t>1-571</t>
  </si>
  <si>
    <t>1-469</t>
  </si>
  <si>
    <t>1-220</t>
  </si>
  <si>
    <t>1-982</t>
  </si>
  <si>
    <t>1-531</t>
  </si>
  <si>
    <t>1-938</t>
  </si>
  <si>
    <t>1-276</t>
  </si>
  <si>
    <t>1-530</t>
  </si>
  <si>
    <t>1-835</t>
  </si>
  <si>
    <t>LK</t>
  </si>
  <si>
    <t>1-683</t>
  </si>
  <si>
    <t>1-415</t>
  </si>
  <si>
    <t>1-954</t>
  </si>
  <si>
    <t>1-383</t>
  </si>
  <si>
    <t>1-545</t>
  </si>
  <si>
    <t>1-404</t>
  </si>
  <si>
    <t>1-370</t>
  </si>
  <si>
    <t>1-348</t>
  </si>
  <si>
    <t>1-327</t>
  </si>
  <si>
    <t>1-201</t>
  </si>
  <si>
    <t>1-609</t>
  </si>
  <si>
    <t>1-620</t>
  </si>
  <si>
    <t>1-986</t>
  </si>
  <si>
    <t>9-757</t>
  </si>
  <si>
    <t>AJ</t>
  </si>
  <si>
    <t>1-418</t>
  </si>
  <si>
    <t>1-246</t>
  </si>
  <si>
    <t>1-602</t>
  </si>
  <si>
    <t>1-723</t>
  </si>
  <si>
    <t>1-825</t>
  </si>
  <si>
    <t>1-463</t>
  </si>
  <si>
    <t>1-575</t>
  </si>
  <si>
    <t>LF</t>
  </si>
  <si>
    <t>All</t>
  </si>
  <si>
    <t>All Academic Units</t>
  </si>
  <si>
    <t>Department</t>
  </si>
  <si>
    <t>Number</t>
  </si>
  <si>
    <t>Percent</t>
  </si>
  <si>
    <t>IUs by Paying Department and College</t>
  </si>
  <si>
    <t xml:space="preserve">    1. Spring and Fall </t>
  </si>
  <si>
    <t>2. Summer</t>
  </si>
  <si>
    <t>Undergraduate</t>
  </si>
  <si>
    <t>Professional</t>
  </si>
  <si>
    <t>Graduate</t>
  </si>
  <si>
    <t>Undergrad</t>
  </si>
  <si>
    <t>100-200 level</t>
  </si>
  <si>
    <t xml:space="preserve">College of ACES                   </t>
  </si>
  <si>
    <t xml:space="preserve">College of Business               </t>
  </si>
  <si>
    <t xml:space="preserve">College of Education              </t>
  </si>
  <si>
    <t xml:space="preserve">College of Engineering            </t>
  </si>
  <si>
    <t xml:space="preserve">Fine &amp; Applied Arts               </t>
  </si>
  <si>
    <t xml:space="preserve">College of Law                    </t>
  </si>
  <si>
    <t xml:space="preserve">Liberal Arts &amp; Sciences           </t>
  </si>
  <si>
    <t xml:space="preserve">Applied Health Sciences           </t>
  </si>
  <si>
    <t xml:space="preserve">Medicine at Urbana-Champaign      </t>
  </si>
  <si>
    <t xml:space="preserve">Veterinary Medicine               </t>
  </si>
  <si>
    <t xml:space="preserve">Armed Forces                      </t>
  </si>
  <si>
    <t xml:space="preserve">Institute of Aviation             </t>
  </si>
  <si>
    <t xml:space="preserve">Labor &amp; Industrial Relations      </t>
  </si>
  <si>
    <t xml:space="preserve">School of Social Work             </t>
  </si>
  <si>
    <t xml:space="preserve">Library &amp; Information Sci         </t>
  </si>
  <si>
    <t xml:space="preserve">  </t>
  </si>
  <si>
    <t xml:space="preserve">Administrative Units              </t>
  </si>
  <si>
    <t xml:space="preserve">                                   </t>
  </si>
  <si>
    <t xml:space="preserve">On-campus courses </t>
  </si>
  <si>
    <t>Extramural Courses</t>
  </si>
  <si>
    <t>Guided Individual Study</t>
  </si>
  <si>
    <t>On-campus IUs By Paying Department</t>
  </si>
  <si>
    <t xml:space="preserve">VP Technology &amp; Econ Developmt </t>
  </si>
  <si>
    <t xml:space="preserve">Cooperative Extension          </t>
  </si>
  <si>
    <t xml:space="preserve">Agricultural &amp; Consumer Econ   </t>
  </si>
  <si>
    <t xml:space="preserve">ACES Admin                     </t>
  </si>
  <si>
    <t xml:space="preserve">Animal Sciences                </t>
  </si>
  <si>
    <t xml:space="preserve">Food Sci &amp; Human Nutrition     </t>
  </si>
  <si>
    <t xml:space="preserve">Agricultural &amp; Biological Engr </t>
  </si>
  <si>
    <t xml:space="preserve">Human &amp; Community Development  </t>
  </si>
  <si>
    <t xml:space="preserve">Crop Sciences                  </t>
  </si>
  <si>
    <t xml:space="preserve">Natural Resources &amp; Env Sci    </t>
  </si>
  <si>
    <t xml:space="preserve">Nutritional Sciences           </t>
  </si>
  <si>
    <t xml:space="preserve">Reg Masters of Bus Admin Prgm  </t>
  </si>
  <si>
    <t xml:space="preserve">Finance                        </t>
  </si>
  <si>
    <t xml:space="preserve">Accountancy                    </t>
  </si>
  <si>
    <t xml:space="preserve">Business Administration        </t>
  </si>
  <si>
    <t xml:space="preserve">Executive MBA Program          </t>
  </si>
  <si>
    <t xml:space="preserve">College of Business            </t>
  </si>
  <si>
    <t xml:space="preserve">Education Administration       </t>
  </si>
  <si>
    <t xml:space="preserve">Bureau of Educational Res      </t>
  </si>
  <si>
    <t xml:space="preserve">Council Teacher Ed Admin       </t>
  </si>
  <si>
    <t xml:space="preserve">Special Education              </t>
  </si>
  <si>
    <t xml:space="preserve">Curriculum &amp; Instruction       </t>
  </si>
  <si>
    <t xml:space="preserve">Educational Psychology         </t>
  </si>
  <si>
    <t xml:space="preserve">Educational Policy Studies     </t>
  </si>
  <si>
    <t xml:space="preserve">Ed Organization &amp; Leadership   </t>
  </si>
  <si>
    <t xml:space="preserve">Human Resource Education       </t>
  </si>
  <si>
    <t xml:space="preserve">Materials Research Lab         </t>
  </si>
  <si>
    <t xml:space="preserve">Engineering Admin              </t>
  </si>
  <si>
    <t xml:space="preserve">Coordinated Science Lab        </t>
  </si>
  <si>
    <t xml:space="preserve">Physics                        </t>
  </si>
  <si>
    <t xml:space="preserve">Computational Science &amp; Engr   </t>
  </si>
  <si>
    <t xml:space="preserve">Civil &amp; Environmental Engr     </t>
  </si>
  <si>
    <t xml:space="preserve">Bioengineering                 </t>
  </si>
  <si>
    <t xml:space="preserve">Industrial&amp;Enterprise Sys Eng  </t>
  </si>
  <si>
    <t xml:space="preserve">Computer Science               </t>
  </si>
  <si>
    <t xml:space="preserve">Engineering Courses            </t>
  </si>
  <si>
    <t xml:space="preserve">Engineering General            </t>
  </si>
  <si>
    <t xml:space="preserve">Aerospace Engineering          </t>
  </si>
  <si>
    <t xml:space="preserve">Mechanical Sci &amp; Engineering   </t>
  </si>
  <si>
    <t xml:space="preserve">Materials Science &amp; Engr       </t>
  </si>
  <si>
    <t xml:space="preserve">Electrical &amp; Computer Eng      </t>
  </si>
  <si>
    <t xml:space="preserve">Nuclear,Plasma, &amp; Rad Engr     </t>
  </si>
  <si>
    <t xml:space="preserve">Krannert Center                </t>
  </si>
  <si>
    <t xml:space="preserve">Fine &amp; Applied Arts Admin      </t>
  </si>
  <si>
    <t xml:space="preserve">Music                          </t>
  </si>
  <si>
    <t xml:space="preserve">Art and Design                 </t>
  </si>
  <si>
    <t xml:space="preserve">Landscape Architecture         </t>
  </si>
  <si>
    <t xml:space="preserve">FAA General                    </t>
  </si>
  <si>
    <t xml:space="preserve">Urban &amp; Regional Planning      </t>
  </si>
  <si>
    <t xml:space="preserve">Architecture                   </t>
  </si>
  <si>
    <t xml:space="preserve">Dance                          </t>
  </si>
  <si>
    <t xml:space="preserve">Theatre                        </t>
  </si>
  <si>
    <t xml:space="preserve">CIC Traveling Scholars         </t>
  </si>
  <si>
    <t xml:space="preserve">Graduate College Admin         </t>
  </si>
  <si>
    <t xml:space="preserve">Fellowships                    </t>
  </si>
  <si>
    <t xml:space="preserve">Grad College Study Abroad      </t>
  </si>
  <si>
    <t xml:space="preserve">Institute Communications Res   </t>
  </si>
  <si>
    <t xml:space="preserve">Advertising                    </t>
  </si>
  <si>
    <t xml:space="preserve">Journalism                     </t>
  </si>
  <si>
    <t xml:space="preserve">Communications Admin           </t>
  </si>
  <si>
    <t xml:space="preserve">Law                            </t>
  </si>
  <si>
    <t xml:space="preserve">Anthropology                   </t>
  </si>
  <si>
    <t xml:space="preserve">Atmospheric Sciences           </t>
  </si>
  <si>
    <t xml:space="preserve">Mathematics                    </t>
  </si>
  <si>
    <t xml:space="preserve">Center for Writing Studies     </t>
  </si>
  <si>
    <t xml:space="preserve">Animal Biology                 </t>
  </si>
  <si>
    <t xml:space="preserve">Psychology                     </t>
  </si>
  <si>
    <t xml:space="preserve">African American Studies       </t>
  </si>
  <si>
    <t xml:space="preserve">Sociology                      </t>
  </si>
  <si>
    <t xml:space="preserve">Pgm for Res in the Humanities  </t>
  </si>
  <si>
    <t xml:space="preserve">Entomology                     </t>
  </si>
  <si>
    <t xml:space="preserve">E. Asian Lang &amp; Cultures       </t>
  </si>
  <si>
    <t xml:space="preserve">Plant Biology                  </t>
  </si>
  <si>
    <t xml:space="preserve">Life Sciences                  </t>
  </si>
  <si>
    <t xml:space="preserve">Asian American Studies         </t>
  </si>
  <si>
    <t xml:space="preserve">Economics                      </t>
  </si>
  <si>
    <t xml:space="preserve">Chemistry                      </t>
  </si>
  <si>
    <t xml:space="preserve">Astronomy                      </t>
  </si>
  <si>
    <t xml:space="preserve">Biochemistry                   </t>
  </si>
  <si>
    <t xml:space="preserve">History                        </t>
  </si>
  <si>
    <t xml:space="preserve">Center for African Studies     </t>
  </si>
  <si>
    <t xml:space="preserve">Speech Communication           </t>
  </si>
  <si>
    <t xml:space="preserve">Religious Studies              </t>
  </si>
  <si>
    <t xml:space="preserve">English                        </t>
  </si>
  <si>
    <t xml:space="preserve">Classics                       </t>
  </si>
  <si>
    <t xml:space="preserve">Cinema Studies                 </t>
  </si>
  <si>
    <t xml:space="preserve">Russian,E European,Eurasn Ctr  </t>
  </si>
  <si>
    <t>1-577</t>
  </si>
  <si>
    <t xml:space="preserve">American Indian Studies Prgrm  </t>
  </si>
  <si>
    <t xml:space="preserve">Liberal Arts &amp; Sci Admin       </t>
  </si>
  <si>
    <t xml:space="preserve">Statistics                     </t>
  </si>
  <si>
    <t xml:space="preserve">Cell &amp; Developmental Biology   </t>
  </si>
  <si>
    <t xml:space="preserve">Spanish, Italian &amp; Portugese   </t>
  </si>
  <si>
    <t xml:space="preserve">Molecular &amp; Integrative Phys   </t>
  </si>
  <si>
    <t xml:space="preserve">Geology                        </t>
  </si>
  <si>
    <t xml:space="preserve">Gender &amp; Women's Studies       </t>
  </si>
  <si>
    <t xml:space="preserve">Chemical &amp; Biomolecular Engr   </t>
  </si>
  <si>
    <t xml:space="preserve">Political Science              </t>
  </si>
  <si>
    <t xml:space="preserve">Philosophy                     </t>
  </si>
  <si>
    <t xml:space="preserve">Latin Amer &amp; Carib Studies     </t>
  </si>
  <si>
    <t xml:space="preserve">English as an Int'l Lang       </t>
  </si>
  <si>
    <t xml:space="preserve">Comparative &amp; World Literature </t>
  </si>
  <si>
    <t xml:space="preserve">Linguistics                    </t>
  </si>
  <si>
    <t xml:space="preserve">Geography                      </t>
  </si>
  <si>
    <t xml:space="preserve">Germanic Languages &amp; Lit       </t>
  </si>
  <si>
    <t xml:space="preserve">E. Asian &amp; Pacific Studies     </t>
  </si>
  <si>
    <t xml:space="preserve">Microbiology                   </t>
  </si>
  <si>
    <t xml:space="preserve">Slavic Languages &amp; Literature  </t>
  </si>
  <si>
    <t xml:space="preserve">Latina/Latino Studies Program  </t>
  </si>
  <si>
    <t xml:space="preserve">French                         </t>
  </si>
  <si>
    <t xml:space="preserve">Kinesiology &amp; Community Health </t>
  </si>
  <si>
    <t xml:space="preserve">Speech &amp; Hearing Science       </t>
  </si>
  <si>
    <t xml:space="preserve">Applied Health Sciences Admin  </t>
  </si>
  <si>
    <t xml:space="preserve">Recreation, Sport and Tourism  </t>
  </si>
  <si>
    <t xml:space="preserve">Disability Res &amp; Educ Svcs     </t>
  </si>
  <si>
    <t xml:space="preserve">Medical Biochemistry           </t>
  </si>
  <si>
    <t xml:space="preserve">Family Medicine                </t>
  </si>
  <si>
    <t xml:space="preserve">Medical Information Science    </t>
  </si>
  <si>
    <t xml:space="preserve">Pathology                      </t>
  </si>
  <si>
    <t xml:space="preserve">Medical Cell &amp; Structural Bio  </t>
  </si>
  <si>
    <t xml:space="preserve">Medical Microbiology           </t>
  </si>
  <si>
    <t xml:space="preserve">Internal Medicine              </t>
  </si>
  <si>
    <t xml:space="preserve">Medicine at Urb-Champ Admin    </t>
  </si>
  <si>
    <t xml:space="preserve">Pharmacology                   </t>
  </si>
  <si>
    <t xml:space="preserve">Medical Molecular &amp; Integ Phys </t>
  </si>
  <si>
    <t xml:space="preserve">Pathobiology                   </t>
  </si>
  <si>
    <t xml:space="preserve">Veterinary Medicine Admin      </t>
  </si>
  <si>
    <t xml:space="preserve">Vet Med General                </t>
  </si>
  <si>
    <t xml:space="preserve">Vet Clinical Medicine          </t>
  </si>
  <si>
    <t xml:space="preserve">Veterinary Biosciences         </t>
  </si>
  <si>
    <t xml:space="preserve">Naval Science                  </t>
  </si>
  <si>
    <t xml:space="preserve">Air Force Aerospace Studies    </t>
  </si>
  <si>
    <t xml:space="preserve">Military Science               </t>
  </si>
  <si>
    <t xml:space="preserve">Institute of Aviation          </t>
  </si>
  <si>
    <t xml:space="preserve">Labor &amp; Industrial Relations   </t>
  </si>
  <si>
    <t xml:space="preserve">Beckman Institute              </t>
  </si>
  <si>
    <t xml:space="preserve">School of Social Work          </t>
  </si>
  <si>
    <t xml:space="preserve">Library &amp; Information Sci      </t>
  </si>
  <si>
    <t xml:space="preserve">Library Admin                  </t>
  </si>
  <si>
    <t xml:space="preserve">Library                        </t>
  </si>
  <si>
    <t xml:space="preserve">Provost &amp; VC Academic Affairs  </t>
  </si>
  <si>
    <t xml:space="preserve">NCSA                           </t>
  </si>
  <si>
    <t xml:space="preserve">Vice Chancellor for Research   </t>
  </si>
  <si>
    <t xml:space="preserve">Biotechnology Center           </t>
  </si>
  <si>
    <t>NF</t>
  </si>
  <si>
    <t>1-375</t>
  </si>
  <si>
    <t xml:space="preserve">Natural History Survey         </t>
  </si>
  <si>
    <t xml:space="preserve">Ofc of Dean Of Students        </t>
  </si>
  <si>
    <t xml:space="preserve">Counseling Center              </t>
  </si>
  <si>
    <t xml:space="preserve">Vice Chanc Student Affairs     </t>
  </si>
  <si>
    <t xml:space="preserve">McKinley Health Center         </t>
  </si>
  <si>
    <t xml:space="preserve">Housing Division               </t>
  </si>
  <si>
    <t xml:space="preserve">Campus Recreation              </t>
  </si>
  <si>
    <t>ALL</t>
  </si>
  <si>
    <t>Extramural IUs By Paying Department</t>
  </si>
  <si>
    <t xml:space="preserve">ACES Info Tech &amp; Cmc Svcs      </t>
  </si>
  <si>
    <t xml:space="preserve">Executive Development Center   </t>
  </si>
  <si>
    <t xml:space="preserve">Police Training Institute      </t>
  </si>
  <si>
    <t xml:space="preserve">Environmental Council          </t>
  </si>
  <si>
    <t>Professional IUs</t>
  </si>
  <si>
    <t>Graduate IUs</t>
  </si>
  <si>
    <t>Spring and Fall Courses</t>
  </si>
  <si>
    <t>Summer Courses</t>
  </si>
  <si>
    <t>All year, all levels</t>
  </si>
  <si>
    <t xml:space="preserve"> All Levels</t>
  </si>
  <si>
    <t>On-campus IUs by Paying College</t>
  </si>
  <si>
    <t>Note: Economics is counted under LAS both years</t>
  </si>
  <si>
    <t>Extramural IUs by Paying College</t>
  </si>
  <si>
    <t>*Accountancy Post-baccalaureate IUs subtracted</t>
  </si>
  <si>
    <t>College of Business  *</t>
  </si>
  <si>
    <t>Program:</t>
  </si>
  <si>
    <t>10KS0073NDEG</t>
  </si>
  <si>
    <t>Dept</t>
  </si>
  <si>
    <t>1-346 Accountancy</t>
  </si>
  <si>
    <t>Spring &amp; Fall</t>
  </si>
  <si>
    <t>Summer</t>
  </si>
  <si>
    <t>College of Business</t>
  </si>
  <si>
    <t>All levels</t>
  </si>
  <si>
    <t>1-306</t>
  </si>
  <si>
    <t>1-979</t>
  </si>
  <si>
    <t>1-697</t>
  </si>
  <si>
    <t>1-481</t>
  </si>
  <si>
    <t>1-621</t>
  </si>
  <si>
    <t>1-759</t>
  </si>
  <si>
    <t>Calendar Year 2007</t>
  </si>
  <si>
    <t xml:space="preserve">Business Career Services       </t>
  </si>
  <si>
    <t xml:space="preserve">Engineering Honors             </t>
  </si>
  <si>
    <t xml:space="preserve">E. St.Louis Res. Project       </t>
  </si>
  <si>
    <t>1-607</t>
  </si>
  <si>
    <t xml:space="preserve">Krannert Art Museum            </t>
  </si>
  <si>
    <t>1-694</t>
  </si>
  <si>
    <t xml:space="preserve">Law Library                    </t>
  </si>
  <si>
    <t>1-265</t>
  </si>
  <si>
    <t xml:space="preserve">Sch Earth, Soc, Environ Admin  </t>
  </si>
  <si>
    <t xml:space="preserve">Ctr S. Asian &amp; MidEast Studies </t>
  </si>
  <si>
    <t>1-984</t>
  </si>
  <si>
    <t xml:space="preserve">Intensive English Institute    </t>
  </si>
  <si>
    <t>KW</t>
  </si>
  <si>
    <t>1-736</t>
  </si>
  <si>
    <t xml:space="preserve">Center Advising &amp; Acad Svcs    </t>
  </si>
  <si>
    <t xml:space="preserve">Environmental Studies Courses  </t>
  </si>
  <si>
    <t xml:space="preserve">International Prgms &amp; Studies  </t>
  </si>
  <si>
    <t>NA</t>
  </si>
  <si>
    <t>1-700</t>
  </si>
  <si>
    <t xml:space="preserve">Office of the Chancellor       </t>
  </si>
  <si>
    <t xml:space="preserve">Campus Honors Program          </t>
  </si>
  <si>
    <t>1-231</t>
  </si>
  <si>
    <t xml:space="preserve">Institute for Genomic Biology  </t>
  </si>
  <si>
    <t>1-807</t>
  </si>
  <si>
    <t xml:space="preserve">Waste Mgmt Research Center     </t>
  </si>
  <si>
    <t>NH</t>
  </si>
  <si>
    <t>1-243</t>
  </si>
  <si>
    <t xml:space="preserve">Public Affairs                 </t>
  </si>
  <si>
    <t>1-635</t>
  </si>
  <si>
    <t xml:space="preserve">Illinois Leadership Center     </t>
  </si>
  <si>
    <t xml:space="preserve">Minority Student Affairs       </t>
  </si>
  <si>
    <t>1-279</t>
  </si>
  <si>
    <t xml:space="preserve">Student Services Building      </t>
  </si>
  <si>
    <t>1-600</t>
  </si>
  <si>
    <t xml:space="preserve">Library Res &amp; Publcn           </t>
  </si>
  <si>
    <t>1-371</t>
  </si>
  <si>
    <t xml:space="preserve">Center for Teaching Excellence </t>
  </si>
  <si>
    <t xml:space="preserve">Cost recovery IUS subtracted </t>
  </si>
  <si>
    <t xml:space="preserve">ACES  Courses                  </t>
  </si>
  <si>
    <t xml:space="preserve">Sch of Intgrtve Biology Admin  </t>
  </si>
  <si>
    <t xml:space="preserve">Sch of Molecular &amp; Cell Admin  </t>
  </si>
  <si>
    <t xml:space="preserve">Sch of Chemical Sciences Admin </t>
  </si>
  <si>
    <t xml:space="preserve">LAS Courses                    </t>
  </si>
  <si>
    <t>1-255</t>
  </si>
  <si>
    <t xml:space="preserve">Vet Teaching Hospital          </t>
  </si>
  <si>
    <t>LM</t>
  </si>
  <si>
    <t>1-468</t>
  </si>
  <si>
    <t xml:space="preserve">Illinois Informatics Institute </t>
  </si>
  <si>
    <t>1-740</t>
  </si>
  <si>
    <t xml:space="preserve">State Water Survey             </t>
  </si>
  <si>
    <t>Two calendar years combined: 2007, 2008</t>
  </si>
  <si>
    <t xml:space="preserve">College of Media                  </t>
  </si>
  <si>
    <t xml:space="preserve">Division of General Studies       </t>
  </si>
  <si>
    <t>1-855</t>
  </si>
  <si>
    <t xml:space="preserve">Technology Entrepreneur Ctr    </t>
  </si>
  <si>
    <t xml:space="preserve">Sch of Labor &amp; Employment Rel  </t>
  </si>
  <si>
    <t>TB</t>
  </si>
  <si>
    <t>7-559</t>
  </si>
  <si>
    <t xml:space="preserve">GC - Program Delivery          </t>
  </si>
  <si>
    <t>1-446</t>
  </si>
  <si>
    <t xml:space="preserve">Bureau of Economic &amp; Bus Res   </t>
  </si>
  <si>
    <t>1-524</t>
  </si>
  <si>
    <t xml:space="preserve">Business Courses               </t>
  </si>
  <si>
    <t>1-439</t>
  </si>
  <si>
    <t xml:space="preserve">College of Education CIO       </t>
  </si>
  <si>
    <t>1-204</t>
  </si>
  <si>
    <t xml:space="preserve">Manufacturing Engineering      </t>
  </si>
  <si>
    <t>1-644</t>
  </si>
  <si>
    <t xml:space="preserve">FAA Courses                    </t>
  </si>
  <si>
    <t xml:space="preserve">Graduate College Courses       </t>
  </si>
  <si>
    <t>1-341</t>
  </si>
  <si>
    <t xml:space="preserve">Radio Station WILL             </t>
  </si>
  <si>
    <t xml:space="preserve">Media Administration           </t>
  </si>
  <si>
    <t xml:space="preserve">Communication                  </t>
  </si>
  <si>
    <t xml:space="preserve">Religion                       </t>
  </si>
  <si>
    <t xml:space="preserve">Sch Lit,Cultrs&amp;Lngstcs Admin   </t>
  </si>
  <si>
    <t>1-652</t>
  </si>
  <si>
    <t xml:space="preserve">Prgm in Medieval Studies       </t>
  </si>
  <si>
    <t xml:space="preserve">Pgm in Jewish Culture &amp; Soc    </t>
  </si>
  <si>
    <t>1-248</t>
  </si>
  <si>
    <t xml:space="preserve">General Studies Courses        </t>
  </si>
  <si>
    <t>1-347</t>
  </si>
  <si>
    <t xml:space="preserve">AHS General                    </t>
  </si>
  <si>
    <t xml:space="preserve">Disability Res &amp; Educ Srvcs    </t>
  </si>
  <si>
    <t>1-249</t>
  </si>
  <si>
    <t xml:space="preserve">Veterinary Medicine Courses    </t>
  </si>
  <si>
    <t>LS</t>
  </si>
  <si>
    <t>1-764</t>
  </si>
  <si>
    <t xml:space="preserve">Ctr Democ in a Multiracial Soc </t>
  </si>
  <si>
    <t>1-898</t>
  </si>
  <si>
    <t xml:space="preserve">Office of the Registrar        </t>
  </si>
  <si>
    <t xml:space="preserve">IL Sustainable Tech Ctr        </t>
  </si>
  <si>
    <t>1-822</t>
  </si>
  <si>
    <t xml:space="preserve">Inclusion &amp; Intercultural Rels </t>
  </si>
  <si>
    <t>NM</t>
  </si>
  <si>
    <t>1-508</t>
  </si>
  <si>
    <t xml:space="preserve">Office of Sustainability       </t>
  </si>
  <si>
    <t>7-608</t>
  </si>
  <si>
    <t xml:space="preserve">GC - Man - Instructor Dev/Sup  </t>
  </si>
  <si>
    <t>7-806</t>
  </si>
  <si>
    <t xml:space="preserve">GC - IL VirtualCampus/UIOnline </t>
  </si>
  <si>
    <t>Calendar year 2008 - includes Global Campus Graduate IUs</t>
  </si>
  <si>
    <t>Admin Units &amp; Global Campus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</si>
</sst>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3" borderId="1" xfId="21" applyNumberFormat="1" applyFill="1" applyBorder="1" applyAlignment="1">
      <alignment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/>
    </xf>
    <xf numFmtId="1" fontId="0" fillId="0" borderId="1" xfId="0" applyNumberFormat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1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 topLeftCell="A1">
      <selection activeCell="A5" sqref="A5"/>
    </sheetView>
  </sheetViews>
  <sheetFormatPr defaultColWidth="9.140625" defaultRowHeight="12.75"/>
  <cols>
    <col min="1" max="1" width="10.57421875" style="0" bestFit="1" customWidth="1"/>
    <col min="2" max="2" width="21.140625" style="0" customWidth="1"/>
    <col min="3" max="12" width="8.8515625" style="0" customWidth="1"/>
    <col min="13" max="13" width="11.8515625" style="0" customWidth="1"/>
    <col min="14" max="14" width="12.140625" style="0" customWidth="1"/>
    <col min="15" max="15" width="9.28125" style="0" bestFit="1" customWidth="1"/>
  </cols>
  <sheetData>
    <row r="1" ht="12.75">
      <c r="A1" s="2" t="s">
        <v>396</v>
      </c>
    </row>
    <row r="2" ht="12.75">
      <c r="A2" s="2" t="s">
        <v>466</v>
      </c>
    </row>
    <row r="3" ht="12.75">
      <c r="A3" s="1">
        <v>40017</v>
      </c>
    </row>
    <row r="4" ht="12.75">
      <c r="A4" t="s">
        <v>0</v>
      </c>
    </row>
    <row r="7" spans="1:12" ht="12.75">
      <c r="A7" s="23" t="s">
        <v>1</v>
      </c>
      <c r="B7" s="23"/>
      <c r="C7" s="20" t="s">
        <v>4</v>
      </c>
      <c r="D7" s="24"/>
      <c r="E7" s="24"/>
      <c r="F7" s="24"/>
      <c r="G7" s="24"/>
      <c r="H7" s="21"/>
      <c r="I7" s="23" t="s">
        <v>390</v>
      </c>
      <c r="J7" s="23"/>
      <c r="K7" s="23" t="s">
        <v>391</v>
      </c>
      <c r="L7" s="23"/>
    </row>
    <row r="8" spans="1:12" ht="12.75" customHeight="1">
      <c r="A8" s="23"/>
      <c r="B8" s="23"/>
      <c r="C8" s="25" t="s">
        <v>392</v>
      </c>
      <c r="D8" s="25"/>
      <c r="E8" s="25"/>
      <c r="F8" s="25"/>
      <c r="G8" s="25" t="s">
        <v>393</v>
      </c>
      <c r="H8" s="25"/>
      <c r="I8" s="23" t="s">
        <v>394</v>
      </c>
      <c r="J8" s="23"/>
      <c r="K8" s="23" t="s">
        <v>394</v>
      </c>
      <c r="L8" s="23"/>
    </row>
    <row r="9" spans="1:12" ht="12.75">
      <c r="A9" s="26" t="s">
        <v>2</v>
      </c>
      <c r="B9" s="26" t="s">
        <v>3</v>
      </c>
      <c r="C9" s="18" t="s">
        <v>5</v>
      </c>
      <c r="D9" s="19"/>
      <c r="E9" s="20" t="s">
        <v>6</v>
      </c>
      <c r="F9" s="21"/>
      <c r="G9" s="20" t="s">
        <v>395</v>
      </c>
      <c r="H9" s="21"/>
      <c r="I9" s="23"/>
      <c r="J9" s="23"/>
      <c r="K9" s="23"/>
      <c r="L9" s="23"/>
    </row>
    <row r="10" spans="1:12" ht="12.75">
      <c r="A10" s="27"/>
      <c r="B10" s="27"/>
      <c r="C10" s="14" t="s">
        <v>199</v>
      </c>
      <c r="D10" s="14" t="s">
        <v>200</v>
      </c>
      <c r="E10" s="14" t="s">
        <v>199</v>
      </c>
      <c r="F10" s="14" t="s">
        <v>200</v>
      </c>
      <c r="G10" s="14" t="s">
        <v>199</v>
      </c>
      <c r="H10" s="14" t="s">
        <v>200</v>
      </c>
      <c r="I10" s="3" t="s">
        <v>199</v>
      </c>
      <c r="J10" s="3" t="s">
        <v>200</v>
      </c>
      <c r="K10" s="3" t="s">
        <v>199</v>
      </c>
      <c r="L10" s="3" t="s">
        <v>200</v>
      </c>
    </row>
    <row r="11" spans="1:12" ht="12.75">
      <c r="A11" s="5" t="s">
        <v>196</v>
      </c>
      <c r="B11" s="5" t="s">
        <v>197</v>
      </c>
      <c r="C11" s="12">
        <f>SUM(C12:C29)</f>
        <v>1255410</v>
      </c>
      <c r="D11" s="8">
        <f aca="true" t="shared" si="0" ref="D11:D29">C11/$C$11</f>
        <v>1</v>
      </c>
      <c r="E11" s="12">
        <f>SUM(E12:E29)</f>
        <v>591277</v>
      </c>
      <c r="F11" s="8">
        <f>E11/$E$11</f>
        <v>1</v>
      </c>
      <c r="G11" s="12">
        <f>SUM(G12:G29)</f>
        <v>56344</v>
      </c>
      <c r="H11" s="8">
        <f>G11/$G$11</f>
        <v>1</v>
      </c>
      <c r="I11" s="12">
        <f>SUM(I12:I29)</f>
        <v>68947</v>
      </c>
      <c r="J11" s="8">
        <f>I11/$I$11</f>
        <v>1</v>
      </c>
      <c r="K11" s="12">
        <f>SUM(K12:K29)</f>
        <v>533374</v>
      </c>
      <c r="L11" s="8">
        <f>K11/$K$11</f>
        <v>1</v>
      </c>
    </row>
    <row r="12" spans="1:12" ht="12.75">
      <c r="A12" s="4" t="str">
        <f>'2008'!B10</f>
        <v>KL</v>
      </c>
      <c r="B12" s="4" t="str">
        <f>'2008'!C10</f>
        <v>College of ACES                   </v>
      </c>
      <c r="C12" s="13">
        <f>'2008'!D10+'2007'!D10</f>
        <v>66863</v>
      </c>
      <c r="D12" s="8">
        <f t="shared" si="0"/>
        <v>0.053259891190925675</v>
      </c>
      <c r="E12" s="13">
        <f>'2008'!E10+'2007'!E10</f>
        <v>36998</v>
      </c>
      <c r="F12" s="8">
        <f aca="true" t="shared" si="1" ref="F12:F29">E12/$E$11</f>
        <v>0.06257304106197265</v>
      </c>
      <c r="G12" s="13">
        <f>'2008'!H10+'2007'!H10</f>
        <v>2162</v>
      </c>
      <c r="H12" s="8">
        <f>G12/$G$11</f>
        <v>0.03837143262814142</v>
      </c>
      <c r="I12" s="13">
        <f>'2008'!F10+'2008'!I10+'2007'!F10+'2007'!I10</f>
        <v>1134</v>
      </c>
      <c r="J12" s="8">
        <f>I12/$I$11</f>
        <v>0.016447416131231237</v>
      </c>
      <c r="K12" s="13">
        <f>'2008'!G10+'2008'!J10+'2007'!G10+'2007'!J10</f>
        <v>29370</v>
      </c>
      <c r="L12" s="8">
        <f>K12/$K$11</f>
        <v>0.055064551327961245</v>
      </c>
    </row>
    <row r="13" spans="1:12" ht="12.75">
      <c r="A13" s="4" t="str">
        <f>'2008'!B11</f>
        <v>KM</v>
      </c>
      <c r="B13" s="4" t="str">
        <f>'2008'!C11</f>
        <v>College of Business  *</v>
      </c>
      <c r="C13" s="13">
        <f>'2008'!D11+'2007'!D11</f>
        <v>30057</v>
      </c>
      <c r="D13" s="8">
        <f t="shared" si="0"/>
        <v>0.023941979114392907</v>
      </c>
      <c r="E13" s="13">
        <f>'2008'!E11+'2007'!E11</f>
        <v>78679</v>
      </c>
      <c r="F13" s="8">
        <f t="shared" si="1"/>
        <v>0.13306622784244948</v>
      </c>
      <c r="G13" s="13">
        <f>'2008'!H11+'2007'!H11</f>
        <v>5923</v>
      </c>
      <c r="H13" s="8">
        <f aca="true" t="shared" si="2" ref="H13:H29">G13/$G$11</f>
        <v>0.105122107056652</v>
      </c>
      <c r="I13" s="13">
        <f>'2008'!F11+'2008'!I11+'2007'!F11+'2007'!I11</f>
        <v>191</v>
      </c>
      <c r="J13" s="8">
        <f aca="true" t="shared" si="3" ref="J13:J29">I13/$I$11</f>
        <v>0.0027702438104631093</v>
      </c>
      <c r="K13" s="13">
        <f>'2008'!G11+'2008'!J11+'2007'!G11+'2007'!J11</f>
        <v>62384</v>
      </c>
      <c r="L13" s="8">
        <f aca="true" t="shared" si="4" ref="L13:L29">K13/$K$11</f>
        <v>0.11696108171751904</v>
      </c>
    </row>
    <row r="14" spans="1:12" ht="12.75">
      <c r="A14" s="4" t="str">
        <f>'2008'!B12</f>
        <v>KN</v>
      </c>
      <c r="B14" s="4" t="str">
        <f>'2008'!C12</f>
        <v>College of Education              </v>
      </c>
      <c r="C14" s="13">
        <f>'2008'!D12+'2007'!D12</f>
        <v>17742</v>
      </c>
      <c r="D14" s="8">
        <f t="shared" si="0"/>
        <v>0.014132434822089994</v>
      </c>
      <c r="E14" s="13">
        <f>'2008'!E12+'2007'!E12</f>
        <v>33399</v>
      </c>
      <c r="F14" s="8">
        <f t="shared" si="1"/>
        <v>0.056486215428640046</v>
      </c>
      <c r="G14" s="13">
        <f>'2008'!H12+'2007'!H12</f>
        <v>993</v>
      </c>
      <c r="H14" s="8">
        <f t="shared" si="2"/>
        <v>0.017623881868521936</v>
      </c>
      <c r="I14" s="13">
        <f>'2008'!F12+'2008'!I12+'2007'!F12+'2007'!I12</f>
        <v>20</v>
      </c>
      <c r="J14" s="8">
        <f t="shared" si="3"/>
        <v>0.00029007788591236747</v>
      </c>
      <c r="K14" s="13">
        <f>'2008'!G12+'2008'!J12+'2007'!G12+'2007'!J12</f>
        <v>34652</v>
      </c>
      <c r="L14" s="8">
        <f t="shared" si="4"/>
        <v>0.06496754622460038</v>
      </c>
    </row>
    <row r="15" spans="1:12" ht="12.75">
      <c r="A15" s="4" t="str">
        <f>'2008'!B13</f>
        <v>KP</v>
      </c>
      <c r="B15" s="4" t="str">
        <f>'2008'!C13</f>
        <v>College of Engineering            </v>
      </c>
      <c r="C15" s="13">
        <f>'2008'!D13+'2007'!D13</f>
        <v>142009</v>
      </c>
      <c r="D15" s="8">
        <f t="shared" si="0"/>
        <v>0.11311762691073037</v>
      </c>
      <c r="E15" s="13">
        <f>'2008'!E13+'2007'!E13</f>
        <v>102344</v>
      </c>
      <c r="F15" s="8">
        <f t="shared" si="1"/>
        <v>0.17308977010774984</v>
      </c>
      <c r="G15" s="13">
        <f>'2008'!H13+'2007'!H13</f>
        <v>6120</v>
      </c>
      <c r="H15" s="8">
        <f t="shared" si="2"/>
        <v>0.10861848644043731</v>
      </c>
      <c r="I15" s="13">
        <f>'2008'!F13+'2008'!I13+'2007'!F13+'2007'!I13</f>
        <v>27</v>
      </c>
      <c r="J15" s="8">
        <f t="shared" si="3"/>
        <v>0.0003916051459816961</v>
      </c>
      <c r="K15" s="13">
        <f>'2008'!G13+'2008'!J13+'2007'!G13+'2007'!J13</f>
        <v>134356</v>
      </c>
      <c r="L15" s="8">
        <f t="shared" si="4"/>
        <v>0.25189829275517744</v>
      </c>
    </row>
    <row r="16" spans="1:12" ht="12.75">
      <c r="A16" s="4" t="str">
        <f>'2008'!B14</f>
        <v>KR</v>
      </c>
      <c r="B16" s="4" t="str">
        <f>'2008'!C14</f>
        <v>Fine &amp; Applied Arts               </v>
      </c>
      <c r="C16" s="13">
        <f>'2008'!D14+'2007'!D14</f>
        <v>73772</v>
      </c>
      <c r="D16" s="8">
        <f t="shared" si="0"/>
        <v>0.058763272556376006</v>
      </c>
      <c r="E16" s="13">
        <f>'2008'!E14+'2007'!E14</f>
        <v>43809</v>
      </c>
      <c r="F16" s="8">
        <f t="shared" si="1"/>
        <v>0.0740921767631753</v>
      </c>
      <c r="G16" s="13">
        <f>'2008'!H14+'2007'!H14</f>
        <v>1497</v>
      </c>
      <c r="H16" s="8">
        <f t="shared" si="2"/>
        <v>0.02656893369302854</v>
      </c>
      <c r="I16" s="13">
        <f>'2008'!F14+'2008'!I14+'2007'!F14+'2007'!I14</f>
        <v>26</v>
      </c>
      <c r="J16" s="8">
        <f t="shared" si="3"/>
        <v>0.0003771012516860777</v>
      </c>
      <c r="K16" s="13">
        <f>'2008'!G14+'2008'!J14+'2007'!G14+'2007'!J14</f>
        <v>44711</v>
      </c>
      <c r="L16" s="8">
        <f t="shared" si="4"/>
        <v>0.08382673321159262</v>
      </c>
    </row>
    <row r="17" spans="1:12" ht="12.75">
      <c r="A17" s="4" t="str">
        <f>'2008'!B15</f>
        <v>KT</v>
      </c>
      <c r="B17" s="4" t="str">
        <f>'2008'!C15</f>
        <v>College of Media                  </v>
      </c>
      <c r="C17" s="13">
        <f>'2008'!D15+'2007'!D15</f>
        <v>8160</v>
      </c>
      <c r="D17" s="8">
        <f t="shared" si="0"/>
        <v>0.006499868568834086</v>
      </c>
      <c r="E17" s="13">
        <f>'2008'!E15+'2007'!E15</f>
        <v>31862</v>
      </c>
      <c r="F17" s="8">
        <f t="shared" si="1"/>
        <v>0.05388675696839214</v>
      </c>
      <c r="G17" s="13">
        <f>'2008'!H15+'2007'!H15</f>
        <v>609</v>
      </c>
      <c r="H17" s="8">
        <f t="shared" si="2"/>
        <v>0.010808604287945478</v>
      </c>
      <c r="I17" s="13">
        <f>'2008'!F15+'2008'!I15+'2007'!F15+'2007'!I15</f>
        <v>92</v>
      </c>
      <c r="J17" s="8">
        <f t="shared" si="3"/>
        <v>0.0013343582751968903</v>
      </c>
      <c r="K17" s="13">
        <f>'2008'!G15+'2008'!J15+'2007'!G15+'2007'!J15</f>
        <v>4666</v>
      </c>
      <c r="L17" s="8">
        <f t="shared" si="4"/>
        <v>0.008748082958674401</v>
      </c>
    </row>
    <row r="18" spans="1:12" ht="12.75">
      <c r="A18" s="4" t="str">
        <f>'2008'!B16</f>
        <v>KU</v>
      </c>
      <c r="B18" s="4" t="str">
        <f>'2008'!C16</f>
        <v>College of Law                    </v>
      </c>
      <c r="C18" s="13">
        <f>'2008'!D16+'2007'!D16</f>
        <v>909</v>
      </c>
      <c r="D18" s="8">
        <f t="shared" si="0"/>
        <v>0.0007240662413076206</v>
      </c>
      <c r="E18" s="13">
        <f>'2008'!E16+'2007'!E16</f>
        <v>804</v>
      </c>
      <c r="F18" s="8">
        <f t="shared" si="1"/>
        <v>0.0013597687716586304</v>
      </c>
      <c r="G18" s="13">
        <f>'2008'!H16+'2007'!H16</f>
        <v>3</v>
      </c>
      <c r="H18" s="8">
        <f t="shared" si="2"/>
        <v>5.324435609825359E-05</v>
      </c>
      <c r="I18" s="13">
        <f>'2008'!F16+'2008'!I16+'2007'!F16+'2007'!I16</f>
        <v>33930</v>
      </c>
      <c r="J18" s="8">
        <f t="shared" si="3"/>
        <v>0.4921171334503314</v>
      </c>
      <c r="K18" s="13">
        <f>'2008'!G16+'2008'!J16+'2007'!G16+'2007'!J16</f>
        <v>3587</v>
      </c>
      <c r="L18" s="8">
        <f t="shared" si="4"/>
        <v>0.006725112210193973</v>
      </c>
    </row>
    <row r="19" spans="1:12" ht="12.75">
      <c r="A19" s="4" t="str">
        <f>'2008'!B17</f>
        <v>KV</v>
      </c>
      <c r="B19" s="4" t="str">
        <f>'2008'!C17</f>
        <v>Liberal Arts &amp; Sciences           </v>
      </c>
      <c r="C19" s="13">
        <f>'2008'!D17+'2007'!D17</f>
        <v>807914</v>
      </c>
      <c r="D19" s="8">
        <f t="shared" si="0"/>
        <v>0.6435459332011056</v>
      </c>
      <c r="E19" s="13">
        <f>'2008'!E17+'2007'!E17</f>
        <v>210797</v>
      </c>
      <c r="F19" s="8">
        <f t="shared" si="1"/>
        <v>0.3565114151235377</v>
      </c>
      <c r="G19" s="13">
        <f>'2008'!H17+'2007'!H17</f>
        <v>32459</v>
      </c>
      <c r="H19" s="8">
        <f t="shared" si="2"/>
        <v>0.5760861848644043</v>
      </c>
      <c r="I19" s="13">
        <f>'2008'!F17+'2008'!I17+'2007'!F17+'2007'!I17</f>
        <v>321</v>
      </c>
      <c r="J19" s="8">
        <f t="shared" si="3"/>
        <v>0.004655750068893498</v>
      </c>
      <c r="K19" s="13">
        <f>'2008'!G17+'2008'!J17+'2007'!G17+'2007'!J17</f>
        <v>158034</v>
      </c>
      <c r="L19" s="8">
        <f t="shared" si="4"/>
        <v>0.29629115779921783</v>
      </c>
    </row>
    <row r="20" spans="1:12" ht="12.75">
      <c r="A20" s="4" t="str">
        <f>'2008'!B18</f>
        <v>KW</v>
      </c>
      <c r="B20" s="4" t="str">
        <f>'2008'!C18</f>
        <v>Division of General Studies       </v>
      </c>
      <c r="C20" s="13">
        <f>'2008'!D18+'2007'!D18</f>
        <v>1610</v>
      </c>
      <c r="D20" s="8">
        <f t="shared" si="0"/>
        <v>0.0012824495583116274</v>
      </c>
      <c r="E20" s="13">
        <f>'2008'!E18+'2007'!E18</f>
        <v>0</v>
      </c>
      <c r="F20" s="8">
        <f t="shared" si="1"/>
        <v>0</v>
      </c>
      <c r="G20" s="13">
        <f>'2008'!H18+'2007'!H18</f>
        <v>0</v>
      </c>
      <c r="H20" s="8">
        <f t="shared" si="2"/>
        <v>0</v>
      </c>
      <c r="I20" s="13">
        <f>'2008'!F18+'2008'!I18+'2007'!F18+'2007'!I18</f>
        <v>0</v>
      </c>
      <c r="J20" s="8">
        <f t="shared" si="3"/>
        <v>0</v>
      </c>
      <c r="K20" s="13">
        <f>'2008'!G18+'2008'!J18+'2007'!G18+'2007'!J18</f>
        <v>0</v>
      </c>
      <c r="L20" s="8">
        <f t="shared" si="4"/>
        <v>0</v>
      </c>
    </row>
    <row r="21" spans="1:12" ht="12.75">
      <c r="A21" s="4" t="str">
        <f>'2008'!B19</f>
        <v>KY</v>
      </c>
      <c r="B21" s="4" t="str">
        <f>'2008'!C19</f>
        <v>Applied Health Sciences           </v>
      </c>
      <c r="C21" s="13">
        <f>'2008'!D19+'2007'!D19</f>
        <v>88710</v>
      </c>
      <c r="D21" s="8">
        <f t="shared" si="0"/>
        <v>0.07066217411044998</v>
      </c>
      <c r="E21" s="13">
        <f>'2008'!E19+'2007'!E19</f>
        <v>41453</v>
      </c>
      <c r="F21" s="8">
        <f t="shared" si="1"/>
        <v>0.07010758071090199</v>
      </c>
      <c r="G21" s="13">
        <f>'2008'!H19+'2007'!H19</f>
        <v>5356</v>
      </c>
      <c r="H21" s="8">
        <f t="shared" si="2"/>
        <v>0.09505892375408206</v>
      </c>
      <c r="I21" s="13">
        <f>'2008'!F19+'2008'!I19+'2007'!F19+'2007'!I19</f>
        <v>0</v>
      </c>
      <c r="J21" s="8">
        <f t="shared" si="3"/>
        <v>0</v>
      </c>
      <c r="K21" s="13">
        <f>'2008'!G19+'2008'!J19+'2007'!G19+'2007'!J19</f>
        <v>14690</v>
      </c>
      <c r="L21" s="8">
        <f t="shared" si="4"/>
        <v>0.027541649949191373</v>
      </c>
    </row>
    <row r="22" spans="1:12" ht="12.75">
      <c r="A22" s="4" t="str">
        <f>'2008'!B20</f>
        <v>LB</v>
      </c>
      <c r="B22" s="4" t="str">
        <f>'2008'!C20</f>
        <v>Medicine at Urbana-Champaign      </v>
      </c>
      <c r="C22" s="13">
        <f>'2008'!D20+'2007'!D20</f>
        <v>1860</v>
      </c>
      <c r="D22" s="8">
        <f t="shared" si="0"/>
        <v>0.0014815876884842402</v>
      </c>
      <c r="E22" s="13">
        <f>'2008'!E20+'2007'!E20</f>
        <v>2614</v>
      </c>
      <c r="F22" s="8">
        <f t="shared" si="1"/>
        <v>0.004420939762581667</v>
      </c>
      <c r="G22" s="13">
        <f>'2008'!H20+'2007'!H20</f>
        <v>44</v>
      </c>
      <c r="H22" s="8">
        <f t="shared" si="2"/>
        <v>0.000780917222774386</v>
      </c>
      <c r="I22" s="13">
        <f>'2008'!F20+'2008'!I20+'2007'!F20+'2007'!I20</f>
        <v>3</v>
      </c>
      <c r="J22" s="8">
        <f t="shared" si="3"/>
        <v>4.351168288685512E-05</v>
      </c>
      <c r="K22" s="13">
        <f>'2008'!G20+'2008'!J20+'2007'!G20+'2007'!J20</f>
        <v>3094</v>
      </c>
      <c r="L22" s="8">
        <f t="shared" si="4"/>
        <v>0.005800807688413758</v>
      </c>
    </row>
    <row r="23" spans="1:12" ht="12.75">
      <c r="A23" s="4" t="str">
        <f>'2008'!B21</f>
        <v>LC</v>
      </c>
      <c r="B23" s="4" t="str">
        <f>'2008'!C21</f>
        <v>Veterinary Medicine               </v>
      </c>
      <c r="C23" s="13">
        <f>'2008'!D21+'2007'!D21</f>
        <v>31</v>
      </c>
      <c r="D23" s="8">
        <f t="shared" si="0"/>
        <v>2.4693128141404005E-05</v>
      </c>
      <c r="E23" s="13">
        <f>'2008'!E21+'2007'!E21</f>
        <v>137</v>
      </c>
      <c r="F23" s="8">
        <f t="shared" si="1"/>
        <v>0.00023170189268312483</v>
      </c>
      <c r="G23" s="13">
        <f>'2008'!H21+'2007'!H21</f>
        <v>14</v>
      </c>
      <c r="H23" s="8">
        <f t="shared" si="2"/>
        <v>0.0002484736617918501</v>
      </c>
      <c r="I23" s="13">
        <f>'2008'!F21+'2008'!I21+'2007'!F21+'2007'!I21</f>
        <v>32814</v>
      </c>
      <c r="J23" s="8">
        <f t="shared" si="3"/>
        <v>0.4759307874164213</v>
      </c>
      <c r="K23" s="13">
        <f>'2008'!G21+'2008'!J21+'2007'!G21+'2007'!J21</f>
        <v>3633</v>
      </c>
      <c r="L23" s="8">
        <f t="shared" si="4"/>
        <v>0.006811355634132897</v>
      </c>
    </row>
    <row r="24" spans="1:12" ht="12.75">
      <c r="A24" s="4" t="str">
        <f>'2008'!B22</f>
        <v>LD</v>
      </c>
      <c r="B24" s="4" t="str">
        <f>'2008'!C22</f>
        <v>Armed Forces                      </v>
      </c>
      <c r="C24" s="13">
        <f>'2008'!D22+'2007'!D22</f>
        <v>2505</v>
      </c>
      <c r="D24" s="8">
        <f t="shared" si="0"/>
        <v>0.0019953640643295815</v>
      </c>
      <c r="E24" s="13">
        <f>'2008'!E22+'2007'!E22</f>
        <v>1682</v>
      </c>
      <c r="F24" s="8">
        <f t="shared" si="1"/>
        <v>0.0028446903904599703</v>
      </c>
      <c r="G24" s="13">
        <f>'2008'!H22+'2007'!H22</f>
        <v>22</v>
      </c>
      <c r="H24" s="8">
        <f t="shared" si="2"/>
        <v>0.000390458611387193</v>
      </c>
      <c r="I24" s="13">
        <f>'2008'!F22+'2008'!I22+'2007'!F22+'2007'!I22</f>
        <v>0</v>
      </c>
      <c r="J24" s="8">
        <f t="shared" si="3"/>
        <v>0</v>
      </c>
      <c r="K24" s="13">
        <f>'2008'!G22+'2008'!J22+'2007'!G22+'2007'!J22</f>
        <v>8</v>
      </c>
      <c r="L24" s="8">
        <f t="shared" si="4"/>
        <v>1.4998856337204288E-05</v>
      </c>
    </row>
    <row r="25" spans="1:12" ht="12.75">
      <c r="A25" s="4" t="str">
        <f>'2008'!B23</f>
        <v>LE</v>
      </c>
      <c r="B25" s="4" t="str">
        <f>'2008'!C23</f>
        <v>Institute of Aviation             </v>
      </c>
      <c r="C25" s="13">
        <f>'2008'!D23+'2007'!D23</f>
        <v>2494</v>
      </c>
      <c r="D25" s="8">
        <f t="shared" si="0"/>
        <v>0.0019866019866019865</v>
      </c>
      <c r="E25" s="13">
        <f>'2008'!E23+'2007'!E23</f>
        <v>3696</v>
      </c>
      <c r="F25" s="8">
        <f t="shared" si="1"/>
        <v>0.006250877338371017</v>
      </c>
      <c r="G25" s="13">
        <f>'2008'!H23+'2007'!H23</f>
        <v>455</v>
      </c>
      <c r="H25" s="8">
        <f t="shared" si="2"/>
        <v>0.008075394008235127</v>
      </c>
      <c r="I25" s="13">
        <f>'2008'!F23+'2008'!I23+'2007'!F23+'2007'!I23</f>
        <v>21</v>
      </c>
      <c r="J25" s="8">
        <f t="shared" si="3"/>
        <v>0.00030458178020798584</v>
      </c>
      <c r="K25" s="13">
        <f>'2008'!G23+'2008'!J23+'2007'!G23+'2007'!J23</f>
        <v>660</v>
      </c>
      <c r="L25" s="8">
        <f t="shared" si="4"/>
        <v>0.0012374056478193537</v>
      </c>
    </row>
    <row r="26" spans="1:12" ht="12.75">
      <c r="A26" s="4" t="str">
        <f>'2008'!B24</f>
        <v>LG</v>
      </c>
      <c r="B26" s="4" t="str">
        <f>'2008'!C24</f>
        <v>Labor &amp; Industrial Relations      </v>
      </c>
      <c r="C26" s="13">
        <f>'2008'!D24+'2007'!D24</f>
        <v>4170</v>
      </c>
      <c r="D26" s="8">
        <f t="shared" si="0"/>
        <v>0.0033216240112791838</v>
      </c>
      <c r="E26" s="13">
        <f>'2008'!E24+'2007'!E24</f>
        <v>107</v>
      </c>
      <c r="F26" s="8">
        <f t="shared" si="1"/>
        <v>0.00018096425194959385</v>
      </c>
      <c r="G26" s="13">
        <f>'2008'!H24+'2007'!H24</f>
        <v>164</v>
      </c>
      <c r="H26" s="8">
        <f t="shared" si="2"/>
        <v>0.002910691466704529</v>
      </c>
      <c r="I26" s="13">
        <f>'2008'!F24+'2008'!I24+'2007'!F24+'2007'!I24</f>
        <v>137</v>
      </c>
      <c r="J26" s="8">
        <f t="shared" si="3"/>
        <v>0.001987033518499717</v>
      </c>
      <c r="K26" s="13">
        <f>'2008'!G24+'2008'!J24+'2007'!G24+'2007'!J24</f>
        <v>9482</v>
      </c>
      <c r="L26" s="8">
        <f t="shared" si="4"/>
        <v>0.017777394473671382</v>
      </c>
    </row>
    <row r="27" spans="1:12" ht="12.75">
      <c r="A27" s="4" t="str">
        <f>'2008'!B25</f>
        <v>LL</v>
      </c>
      <c r="B27" s="4" t="str">
        <f>'2008'!C25</f>
        <v>School of Social Work             </v>
      </c>
      <c r="C27" s="13">
        <f>'2007'!D25+'2008'!D25</f>
        <v>1677</v>
      </c>
      <c r="D27" s="8">
        <f t="shared" si="0"/>
        <v>0.0013358185771978875</v>
      </c>
      <c r="E27" s="13">
        <f>'2007'!E25+'2008'!E25</f>
        <v>687</v>
      </c>
      <c r="F27" s="8">
        <f t="shared" si="1"/>
        <v>0.0011618919727978596</v>
      </c>
      <c r="G27" s="13">
        <f>'2008'!H25+'2007'!H25</f>
        <v>20</v>
      </c>
      <c r="H27" s="8">
        <f t="shared" si="2"/>
        <v>0.0003549623739883572</v>
      </c>
      <c r="I27" s="13">
        <f>'2008'!F25+'2008'!I25+'2007'!F25+'2007'!I25</f>
        <v>0</v>
      </c>
      <c r="J27" s="8">
        <f t="shared" si="3"/>
        <v>0</v>
      </c>
      <c r="K27" s="13">
        <f>'2008'!G25+'2008'!J25+'2007'!G25+'2007'!J25</f>
        <v>16000</v>
      </c>
      <c r="L27" s="8">
        <f t="shared" si="4"/>
        <v>0.029997712674408577</v>
      </c>
    </row>
    <row r="28" spans="1:12" ht="12.75">
      <c r="A28" s="4" t="str">
        <f>'2008'!B26</f>
        <v>LP</v>
      </c>
      <c r="B28" s="4" t="str">
        <f>'2008'!C26</f>
        <v>Library &amp; Information Sci         </v>
      </c>
      <c r="C28" s="13">
        <f>'2008'!D26+'2007'!D26</f>
        <v>888</v>
      </c>
      <c r="D28" s="8">
        <f t="shared" si="0"/>
        <v>0.0007073386383731211</v>
      </c>
      <c r="E28" s="13">
        <f>'2008'!E26+'2007'!E26</f>
        <v>535</v>
      </c>
      <c r="F28" s="8">
        <f t="shared" si="1"/>
        <v>0.0009048212597479692</v>
      </c>
      <c r="G28" s="13">
        <f>'2008'!H26+'2007'!H26</f>
        <v>22</v>
      </c>
      <c r="H28" s="8">
        <f t="shared" si="2"/>
        <v>0.000390458611387193</v>
      </c>
      <c r="I28" s="13">
        <f>'2008'!F26+'2008'!I26+'2007'!F26+'2007'!I26</f>
        <v>0</v>
      </c>
      <c r="J28" s="8">
        <f t="shared" si="3"/>
        <v>0</v>
      </c>
      <c r="K28" s="13">
        <f>'2008'!G26+'2008'!J26+'2007'!G26+'2007'!J26</f>
        <v>11389</v>
      </c>
      <c r="L28" s="8">
        <f t="shared" si="4"/>
        <v>0.021352746853052454</v>
      </c>
    </row>
    <row r="29" spans="1:12" ht="12.75">
      <c r="A29" s="4" t="str">
        <f>'2008'!B27</f>
        <v>  </v>
      </c>
      <c r="B29" s="4" t="str">
        <f>'2008'!C27</f>
        <v>Admin Units &amp; Global Campus</v>
      </c>
      <c r="C29" s="13">
        <f>'2007'!D27+'2008'!D27</f>
        <v>4039</v>
      </c>
      <c r="D29" s="8">
        <f t="shared" si="0"/>
        <v>0.0032172756310687345</v>
      </c>
      <c r="E29" s="13">
        <f>'2007'!E27+'2008'!E27</f>
        <v>1674</v>
      </c>
      <c r="F29" s="8">
        <f t="shared" si="1"/>
        <v>0.002831160352931029</v>
      </c>
      <c r="G29" s="13">
        <f>'2008'!H27+'2007'!H27</f>
        <v>481</v>
      </c>
      <c r="H29" s="8">
        <f t="shared" si="2"/>
        <v>0.008536845094419992</v>
      </c>
      <c r="I29" s="13">
        <f>'2008'!F27+'2008'!I27+'2007'!F27+'2007'!I27</f>
        <v>231</v>
      </c>
      <c r="J29" s="8">
        <f t="shared" si="3"/>
        <v>0.0033503995822878442</v>
      </c>
      <c r="K29" s="13">
        <f>'2008'!G27+'2008'!J27+'2007'!G27+'2007'!J27</f>
        <v>2658</v>
      </c>
      <c r="L29" s="8">
        <f t="shared" si="4"/>
        <v>0.004983370018036125</v>
      </c>
    </row>
    <row r="30" ht="12.75">
      <c r="A30" t="s">
        <v>399</v>
      </c>
    </row>
    <row r="32" ht="12.75">
      <c r="A32" s="2" t="s">
        <v>398</v>
      </c>
    </row>
    <row r="33" ht="12.75">
      <c r="A33" s="2" t="str">
        <f>A2</f>
        <v>Two calendar years combined: 2007, 2008</v>
      </c>
    </row>
    <row r="34" ht="12.75">
      <c r="A34" s="1">
        <f>A3</f>
        <v>40017</v>
      </c>
    </row>
    <row r="35" ht="12.75">
      <c r="A35" t="s">
        <v>0</v>
      </c>
    </row>
    <row r="36" ht="12.75">
      <c r="A36" t="s">
        <v>397</v>
      </c>
    </row>
    <row r="38" spans="1:15" ht="12.75">
      <c r="A38" s="23" t="s">
        <v>1</v>
      </c>
      <c r="B38" s="23"/>
      <c r="C38" s="20" t="s">
        <v>4</v>
      </c>
      <c r="D38" s="24"/>
      <c r="E38" s="24"/>
      <c r="F38" s="24"/>
      <c r="G38" s="24"/>
      <c r="H38" s="21"/>
      <c r="I38" s="23" t="s">
        <v>390</v>
      </c>
      <c r="J38" s="23"/>
      <c r="K38" s="23" t="s">
        <v>391</v>
      </c>
      <c r="L38" s="23"/>
      <c r="M38" s="22" t="s">
        <v>229</v>
      </c>
      <c r="N38" s="22"/>
      <c r="O38" s="22"/>
    </row>
    <row r="39" spans="1:15" ht="12.75">
      <c r="A39" s="23"/>
      <c r="B39" s="23"/>
      <c r="C39" s="25" t="s">
        <v>392</v>
      </c>
      <c r="D39" s="25"/>
      <c r="E39" s="25"/>
      <c r="F39" s="25"/>
      <c r="G39" s="25" t="s">
        <v>393</v>
      </c>
      <c r="H39" s="25"/>
      <c r="I39" s="23" t="s">
        <v>394</v>
      </c>
      <c r="J39" s="23"/>
      <c r="K39" s="23" t="s">
        <v>394</v>
      </c>
      <c r="L39" s="23"/>
      <c r="M39" s="22" t="s">
        <v>207</v>
      </c>
      <c r="N39" s="22" t="s">
        <v>205</v>
      </c>
      <c r="O39" s="22" t="s">
        <v>206</v>
      </c>
    </row>
    <row r="40" spans="1:15" ht="12.75">
      <c r="A40" s="26" t="s">
        <v>2</v>
      </c>
      <c r="B40" s="26" t="s">
        <v>3</v>
      </c>
      <c r="C40" s="18" t="s">
        <v>5</v>
      </c>
      <c r="D40" s="19"/>
      <c r="E40" s="20" t="s">
        <v>6</v>
      </c>
      <c r="F40" s="21"/>
      <c r="G40" s="20" t="s">
        <v>395</v>
      </c>
      <c r="H40" s="21"/>
      <c r="I40" s="23"/>
      <c r="J40" s="23"/>
      <c r="K40" s="23"/>
      <c r="L40" s="23"/>
      <c r="M40" s="22"/>
      <c r="N40" s="22"/>
      <c r="O40" s="22"/>
    </row>
    <row r="41" spans="1:15" ht="12.75">
      <c r="A41" s="27"/>
      <c r="B41" s="27"/>
      <c r="C41" s="14" t="s">
        <v>199</v>
      </c>
      <c r="D41" s="14" t="s">
        <v>200</v>
      </c>
      <c r="E41" s="14" t="s">
        <v>199</v>
      </c>
      <c r="F41" s="14" t="s">
        <v>200</v>
      </c>
      <c r="G41" s="14" t="s">
        <v>199</v>
      </c>
      <c r="H41" s="14" t="s">
        <v>200</v>
      </c>
      <c r="I41" s="3" t="s">
        <v>199</v>
      </c>
      <c r="J41" s="3" t="s">
        <v>200</v>
      </c>
      <c r="K41" s="3" t="s">
        <v>199</v>
      </c>
      <c r="L41" s="3" t="s">
        <v>200</v>
      </c>
      <c r="M41" s="15" t="s">
        <v>199</v>
      </c>
      <c r="N41" s="15" t="s">
        <v>199</v>
      </c>
      <c r="O41" s="15" t="s">
        <v>199</v>
      </c>
    </row>
    <row r="42" spans="1:15" ht="12.75">
      <c r="A42" s="5" t="s">
        <v>196</v>
      </c>
      <c r="B42" s="5" t="s">
        <v>197</v>
      </c>
      <c r="C42" s="13">
        <f>'2008'!D54+'2007'!D54</f>
        <v>128</v>
      </c>
      <c r="D42" s="8">
        <f>C42/$C$42</f>
        <v>1</v>
      </c>
      <c r="E42" s="13">
        <f>'2008'!E54+'2007'!E54</f>
        <v>344</v>
      </c>
      <c r="F42" s="8">
        <f>E42/$E$42</f>
        <v>1</v>
      </c>
      <c r="G42" s="13">
        <f>'2008'!H54+'2007'!H54</f>
        <v>421</v>
      </c>
      <c r="H42" s="8">
        <f>G42/$G$42</f>
        <v>1</v>
      </c>
      <c r="I42" s="13">
        <f>'2008'!F54+'2008'!I54+'2007'!F54+'2007'!I54</f>
        <v>28</v>
      </c>
      <c r="J42" s="8">
        <f>I42/$I$42</f>
        <v>1</v>
      </c>
      <c r="K42" s="13">
        <f>'2008'!G54+'2008'!J54+'2007'!G54+'2007'!J54</f>
        <v>37499</v>
      </c>
      <c r="L42" s="8">
        <f>K42/$K$42</f>
        <v>1</v>
      </c>
      <c r="M42" s="4">
        <f>'2008'!K54+'2007'!K54</f>
        <v>7779</v>
      </c>
      <c r="N42" s="4">
        <f>'2008'!L54+'2007'!L54</f>
        <v>0</v>
      </c>
      <c r="O42" s="4">
        <f>'2008'!M54+'2007'!M54</f>
        <v>1153</v>
      </c>
    </row>
    <row r="43" spans="1:15" ht="12.75">
      <c r="A43" s="4" t="str">
        <f>'2008'!B36</f>
        <v>KL</v>
      </c>
      <c r="B43" s="4" t="str">
        <f>'2008'!C36</f>
        <v>College of ACES                   </v>
      </c>
      <c r="C43" s="13">
        <f>'2008'!D36+'2007'!D36</f>
        <v>72</v>
      </c>
      <c r="D43" s="8">
        <f aca="true" t="shared" si="5" ref="D43:D60">C43/$C$42</f>
        <v>0.5625</v>
      </c>
      <c r="E43" s="13">
        <f>'2008'!E36+'2007'!E36</f>
        <v>214</v>
      </c>
      <c r="F43" s="8">
        <f aca="true" t="shared" si="6" ref="F43:F60">E43/$E$42</f>
        <v>0.622093023255814</v>
      </c>
      <c r="G43" s="13">
        <f>'2008'!H36+'2007'!H36</f>
        <v>15</v>
      </c>
      <c r="H43" s="8">
        <f aca="true" t="shared" si="7" ref="H43:H60">G43/$G$42</f>
        <v>0.035629453681710214</v>
      </c>
      <c r="I43" s="13">
        <f>'2008'!F36+'2008'!I36+'2007'!F36+'2007'!I36</f>
        <v>0</v>
      </c>
      <c r="J43" s="8">
        <f aca="true" t="shared" si="8" ref="J43:J60">I43/$I$42</f>
        <v>0</v>
      </c>
      <c r="K43" s="13">
        <f>'2008'!G36+'2008'!J36+'2007'!G36+'2007'!J36</f>
        <v>2290</v>
      </c>
      <c r="L43" s="8">
        <f aca="true" t="shared" si="9" ref="L43:L60">K43/$K$42</f>
        <v>0.061068295154537454</v>
      </c>
      <c r="M43" s="4">
        <f>'2008'!K36+'2007'!K36</f>
        <v>66</v>
      </c>
      <c r="N43" s="4">
        <f>'2008'!L36+'2007'!L36</f>
        <v>0</v>
      </c>
      <c r="O43" s="4">
        <f>'2008'!M36+'2007'!M36</f>
        <v>3</v>
      </c>
    </row>
    <row r="44" spans="1:15" ht="12.75">
      <c r="A44" s="4" t="str">
        <f>'2008'!B37</f>
        <v>KM</v>
      </c>
      <c r="B44" s="4" t="str">
        <f>'2008'!C37</f>
        <v>College of Business               </v>
      </c>
      <c r="C44" s="13">
        <f>'2008'!D37+'2007'!D37</f>
        <v>0</v>
      </c>
      <c r="D44" s="8">
        <f t="shared" si="5"/>
        <v>0</v>
      </c>
      <c r="E44" s="13">
        <f>'2008'!E37+'2007'!E37</f>
        <v>0</v>
      </c>
      <c r="F44" s="8">
        <f t="shared" si="6"/>
        <v>0</v>
      </c>
      <c r="G44" s="13">
        <f>'2008'!H37+'2007'!H37</f>
        <v>0</v>
      </c>
      <c r="H44" s="8">
        <f t="shared" si="7"/>
        <v>0</v>
      </c>
      <c r="I44" s="13">
        <f>'2008'!F37+'2008'!I37+'2007'!F37+'2007'!I37</f>
        <v>0</v>
      </c>
      <c r="J44" s="8">
        <f t="shared" si="8"/>
        <v>0</v>
      </c>
      <c r="K44" s="13">
        <f>'2008'!G37+'2008'!J37+'2007'!G37+'2007'!J37</f>
        <v>200</v>
      </c>
      <c r="L44" s="8">
        <f t="shared" si="9"/>
        <v>0.005333475559348249</v>
      </c>
      <c r="M44" s="4">
        <f>'2008'!K37+'2007'!K37</f>
        <v>699</v>
      </c>
      <c r="N44" s="4">
        <f>'2008'!L37+'2007'!L37</f>
        <v>0</v>
      </c>
      <c r="O44" s="4">
        <f>'2008'!M37+'2007'!M37</f>
        <v>6</v>
      </c>
    </row>
    <row r="45" spans="1:15" ht="12.75">
      <c r="A45" s="4" t="str">
        <f>'2008'!B38</f>
        <v>KN</v>
      </c>
      <c r="B45" s="4" t="str">
        <f>'2008'!C38</f>
        <v>College of Education              </v>
      </c>
      <c r="C45" s="13">
        <f>'2008'!D38+'2007'!D38</f>
        <v>0</v>
      </c>
      <c r="D45" s="8">
        <f t="shared" si="5"/>
        <v>0</v>
      </c>
      <c r="E45" s="13">
        <f>'2008'!E38+'2007'!E38</f>
        <v>16</v>
      </c>
      <c r="F45" s="8">
        <f t="shared" si="6"/>
        <v>0.046511627906976744</v>
      </c>
      <c r="G45" s="13">
        <f>'2008'!H38+'2007'!H38</f>
        <v>8</v>
      </c>
      <c r="H45" s="8">
        <f t="shared" si="7"/>
        <v>0.019002375296912115</v>
      </c>
      <c r="I45" s="13">
        <f>'2008'!F38+'2008'!I38+'2007'!F38+'2007'!I38</f>
        <v>0</v>
      </c>
      <c r="J45" s="8">
        <f t="shared" si="8"/>
        <v>0</v>
      </c>
      <c r="K45" s="13">
        <f>'2008'!G38+'2008'!J38+'2007'!G38+'2007'!J38</f>
        <v>14520</v>
      </c>
      <c r="L45" s="8">
        <f t="shared" si="9"/>
        <v>0.3872103256086829</v>
      </c>
      <c r="M45" s="4">
        <f>'2008'!K38+'2007'!K38</f>
        <v>64</v>
      </c>
      <c r="N45" s="4">
        <f>'2008'!L38+'2007'!L38</f>
        <v>0</v>
      </c>
      <c r="O45" s="4">
        <f>'2008'!M38+'2007'!M38</f>
        <v>16</v>
      </c>
    </row>
    <row r="46" spans="1:15" ht="12.75">
      <c r="A46" s="4" t="str">
        <f>'2008'!B39</f>
        <v>KP</v>
      </c>
      <c r="B46" s="4" t="str">
        <f>'2008'!C39</f>
        <v>College of Engineering            </v>
      </c>
      <c r="C46" s="13">
        <f>'2008'!D39+'2007'!D39</f>
        <v>0</v>
      </c>
      <c r="D46" s="8">
        <f t="shared" si="5"/>
        <v>0</v>
      </c>
      <c r="E46" s="13">
        <f>'2008'!E39+'2007'!E39</f>
        <v>60</v>
      </c>
      <c r="F46" s="8">
        <f t="shared" si="6"/>
        <v>0.1744186046511628</v>
      </c>
      <c r="G46" s="13">
        <f>'2008'!H39+'2007'!H39</f>
        <v>331</v>
      </c>
      <c r="H46" s="8">
        <f t="shared" si="7"/>
        <v>0.7862232779097387</v>
      </c>
      <c r="I46" s="13">
        <f>'2008'!F39+'2008'!I39+'2007'!F39+'2007'!I39</f>
        <v>0</v>
      </c>
      <c r="J46" s="8">
        <f t="shared" si="8"/>
        <v>0</v>
      </c>
      <c r="K46" s="13">
        <f>'2008'!G39+'2008'!J39+'2007'!G39+'2007'!J39</f>
        <v>3791</v>
      </c>
      <c r="L46" s="8">
        <f t="shared" si="9"/>
        <v>0.10109602922744607</v>
      </c>
      <c r="M46" s="4">
        <f>'2008'!K39+'2007'!K39</f>
        <v>6</v>
      </c>
      <c r="N46" s="4">
        <f>'2008'!L39+'2007'!L39</f>
        <v>0</v>
      </c>
      <c r="O46" s="4">
        <f>'2008'!M39+'2007'!M39</f>
        <v>0</v>
      </c>
    </row>
    <row r="47" spans="1:15" ht="12.75">
      <c r="A47" s="4" t="str">
        <f>'2008'!B40</f>
        <v>KR</v>
      </c>
      <c r="B47" s="4" t="str">
        <f>'2008'!C40</f>
        <v>Fine &amp; Applied Arts               </v>
      </c>
      <c r="C47" s="13">
        <f>'2008'!D40+'2007'!D40</f>
        <v>0</v>
      </c>
      <c r="D47" s="8">
        <f t="shared" si="5"/>
        <v>0</v>
      </c>
      <c r="E47" s="13">
        <f>'2008'!E40+'2007'!E40</f>
        <v>11</v>
      </c>
      <c r="F47" s="8">
        <f t="shared" si="6"/>
        <v>0.03197674418604651</v>
      </c>
      <c r="G47" s="13">
        <f>'2008'!H40+'2007'!H40</f>
        <v>0</v>
      </c>
      <c r="H47" s="8">
        <f t="shared" si="7"/>
        <v>0</v>
      </c>
      <c r="I47" s="13">
        <f>'2008'!F40+'2008'!I40+'2007'!F40+'2007'!I40</f>
        <v>0</v>
      </c>
      <c r="J47" s="8">
        <f t="shared" si="8"/>
        <v>0</v>
      </c>
      <c r="K47" s="13">
        <f>'2008'!G40+'2008'!J40+'2007'!G40+'2007'!J40</f>
        <v>97</v>
      </c>
      <c r="L47" s="8">
        <f t="shared" si="9"/>
        <v>0.0025867356462839007</v>
      </c>
      <c r="M47" s="4">
        <f>'2008'!K40+'2007'!K40</f>
        <v>38</v>
      </c>
      <c r="N47" s="4">
        <f>'2008'!L40+'2007'!L40</f>
        <v>0</v>
      </c>
      <c r="O47" s="4">
        <f>'2008'!M40+'2007'!M40</f>
        <v>0</v>
      </c>
    </row>
    <row r="48" spans="1:15" ht="12.75">
      <c r="A48" s="4" t="str">
        <f>'2008'!B41</f>
        <v>KT</v>
      </c>
      <c r="B48" s="4" t="str">
        <f>'2008'!C41</f>
        <v>College of Media                  </v>
      </c>
      <c r="C48" s="13">
        <f>'2008'!D41+'2007'!D41</f>
        <v>0</v>
      </c>
      <c r="D48" s="8">
        <f t="shared" si="5"/>
        <v>0</v>
      </c>
      <c r="E48" s="13">
        <f>'2008'!E41+'2007'!E41</f>
        <v>0</v>
      </c>
      <c r="F48" s="8">
        <f t="shared" si="6"/>
        <v>0</v>
      </c>
      <c r="G48" s="13">
        <f>'2008'!H41+'2007'!H41</f>
        <v>0</v>
      </c>
      <c r="H48" s="8">
        <f t="shared" si="7"/>
        <v>0</v>
      </c>
      <c r="I48" s="13">
        <f>'2008'!F41+'2008'!I41+'2007'!F41+'2007'!I41</f>
        <v>0</v>
      </c>
      <c r="J48" s="8">
        <f t="shared" si="8"/>
        <v>0</v>
      </c>
      <c r="K48" s="13">
        <f>'2008'!G41+'2008'!J41+'2007'!G41+'2007'!J41</f>
        <v>43</v>
      </c>
      <c r="L48" s="8">
        <f t="shared" si="9"/>
        <v>0.0011466972452598735</v>
      </c>
      <c r="M48" s="4">
        <f>'2008'!K41+'2007'!K41</f>
        <v>0</v>
      </c>
      <c r="N48" s="4">
        <f>'2008'!L41+'2007'!L41</f>
        <v>0</v>
      </c>
      <c r="O48" s="4">
        <f>'2008'!M41+'2007'!M41</f>
        <v>0</v>
      </c>
    </row>
    <row r="49" spans="1:15" ht="12.75">
      <c r="A49" s="4" t="str">
        <f>'2008'!B42</f>
        <v>KU</v>
      </c>
      <c r="B49" s="4" t="str">
        <f>'2008'!C42</f>
        <v>College of Law                    </v>
      </c>
      <c r="C49" s="13">
        <f>'2008'!D42+'2007'!D42</f>
        <v>0</v>
      </c>
      <c r="D49" s="8">
        <f t="shared" si="5"/>
        <v>0</v>
      </c>
      <c r="E49" s="13">
        <f>'2008'!E42+'2007'!E42</f>
        <v>0</v>
      </c>
      <c r="F49" s="8">
        <f t="shared" si="6"/>
        <v>0</v>
      </c>
      <c r="G49" s="13">
        <f>'2008'!H42+'2007'!H42</f>
        <v>0</v>
      </c>
      <c r="H49" s="8">
        <f t="shared" si="7"/>
        <v>0</v>
      </c>
      <c r="I49" s="13">
        <f>'2008'!F42+'2008'!I42+'2007'!F42+'2007'!I42</f>
        <v>28</v>
      </c>
      <c r="J49" s="8">
        <f t="shared" si="8"/>
        <v>1</v>
      </c>
      <c r="K49" s="13">
        <f>'2008'!G42+'2008'!J42+'2007'!G42+'2007'!J42</f>
        <v>122</v>
      </c>
      <c r="L49" s="8">
        <f t="shared" si="9"/>
        <v>0.0032534200912024322</v>
      </c>
      <c r="M49" s="4">
        <f>'2008'!K42+'2007'!K42</f>
        <v>0</v>
      </c>
      <c r="N49" s="4">
        <f>'2008'!L42+'2007'!L42</f>
        <v>0</v>
      </c>
      <c r="O49" s="4">
        <f>'2008'!M42+'2007'!M42</f>
        <v>0</v>
      </c>
    </row>
    <row r="50" spans="1:15" ht="12.75">
      <c r="A50" s="4" t="str">
        <f>'2008'!B43</f>
        <v>KV</v>
      </c>
      <c r="B50" s="4" t="str">
        <f>'2008'!C43</f>
        <v>Liberal Arts &amp; Sciences           </v>
      </c>
      <c r="C50" s="13">
        <f>'2008'!D43+'2007'!D43</f>
        <v>5</v>
      </c>
      <c r="D50" s="8">
        <f t="shared" si="5"/>
        <v>0.0390625</v>
      </c>
      <c r="E50" s="13">
        <f>'2008'!E43+'2007'!E43</f>
        <v>24</v>
      </c>
      <c r="F50" s="8">
        <f t="shared" si="6"/>
        <v>0.06976744186046512</v>
      </c>
      <c r="G50" s="13">
        <f>'2008'!H43+'2007'!H43</f>
        <v>13</v>
      </c>
      <c r="H50" s="8">
        <f t="shared" si="7"/>
        <v>0.030878859857482184</v>
      </c>
      <c r="I50" s="13">
        <f>'2008'!F43+'2008'!I43+'2007'!F43+'2007'!I43</f>
        <v>0</v>
      </c>
      <c r="J50" s="8">
        <f t="shared" si="8"/>
        <v>0</v>
      </c>
      <c r="K50" s="13">
        <f>'2008'!G43+'2008'!J43+'2007'!G43+'2007'!J43</f>
        <v>744</v>
      </c>
      <c r="L50" s="8">
        <f t="shared" si="9"/>
        <v>0.019840529080775486</v>
      </c>
      <c r="M50" s="4">
        <f>'2008'!K43+'2007'!K43</f>
        <v>6906</v>
      </c>
      <c r="N50" s="4">
        <f>'2008'!L43+'2007'!L43</f>
        <v>0</v>
      </c>
      <c r="O50" s="4">
        <f>'2008'!M43+'2007'!M43</f>
        <v>1128</v>
      </c>
    </row>
    <row r="51" spans="1:15" ht="12.75">
      <c r="A51" s="4" t="str">
        <f>'2008'!B44</f>
        <v>KW</v>
      </c>
      <c r="B51" s="4" t="str">
        <f>'2008'!C44</f>
        <v>Division of General Studies       </v>
      </c>
      <c r="C51" s="13">
        <f>'2008'!D44+'2007'!D44</f>
        <v>0</v>
      </c>
      <c r="D51" s="8">
        <f t="shared" si="5"/>
        <v>0</v>
      </c>
      <c r="E51" s="13">
        <f>'2008'!E44+'2007'!E44</f>
        <v>0</v>
      </c>
      <c r="F51" s="8">
        <f t="shared" si="6"/>
        <v>0</v>
      </c>
      <c r="G51" s="13">
        <f>'2008'!H44+'2007'!H44</f>
        <v>0</v>
      </c>
      <c r="H51" s="8">
        <f t="shared" si="7"/>
        <v>0</v>
      </c>
      <c r="I51" s="13">
        <f>'2008'!F44+'2008'!I44+'2007'!F44+'2007'!I44</f>
        <v>0</v>
      </c>
      <c r="J51" s="8">
        <f t="shared" si="8"/>
        <v>0</v>
      </c>
      <c r="K51" s="13">
        <f>'2008'!G44+'2008'!J44+'2007'!G44+'2007'!J44</f>
        <v>0</v>
      </c>
      <c r="L51" s="8">
        <f t="shared" si="9"/>
        <v>0</v>
      </c>
      <c r="M51" s="4">
        <f>'2008'!K44+'2007'!K44</f>
        <v>0</v>
      </c>
      <c r="N51" s="4">
        <f>'2008'!L44+'2007'!L44</f>
        <v>0</v>
      </c>
      <c r="O51" s="4">
        <f>'2008'!M44+'2007'!M44</f>
        <v>0</v>
      </c>
    </row>
    <row r="52" spans="1:15" ht="12.75">
      <c r="A52" s="4" t="str">
        <f>'2008'!B45</f>
        <v>KY</v>
      </c>
      <c r="B52" s="4" t="str">
        <f>'2008'!C45</f>
        <v>Applied Health Sciences           </v>
      </c>
      <c r="C52" s="13">
        <f>'2008'!D45+'2007'!D45</f>
        <v>0</v>
      </c>
      <c r="D52" s="8">
        <f t="shared" si="5"/>
        <v>0</v>
      </c>
      <c r="E52" s="13">
        <f>'2008'!E45+'2007'!E45</f>
        <v>0</v>
      </c>
      <c r="F52" s="8">
        <f t="shared" si="6"/>
        <v>0</v>
      </c>
      <c r="G52" s="13">
        <f>'2008'!H45+'2007'!H45</f>
        <v>45</v>
      </c>
      <c r="H52" s="8">
        <f t="shared" si="7"/>
        <v>0.10688836104513064</v>
      </c>
      <c r="I52" s="13">
        <f>'2008'!F45+'2008'!I45+'2007'!F45+'2007'!I45</f>
        <v>0</v>
      </c>
      <c r="J52" s="8">
        <f t="shared" si="8"/>
        <v>0</v>
      </c>
      <c r="K52" s="13">
        <f>'2008'!G45+'2008'!J45+'2007'!G45+'2007'!J45</f>
        <v>0</v>
      </c>
      <c r="L52" s="8">
        <f t="shared" si="9"/>
        <v>0</v>
      </c>
      <c r="M52" s="4">
        <f>'2008'!K45+'2007'!K45</f>
        <v>0</v>
      </c>
      <c r="N52" s="4">
        <f>'2008'!L45+'2007'!L45</f>
        <v>0</v>
      </c>
      <c r="O52" s="4">
        <f>'2008'!M45+'2007'!M45</f>
        <v>0</v>
      </c>
    </row>
    <row r="53" spans="1:15" ht="12.75">
      <c r="A53" s="4" t="str">
        <f>'2008'!B46</f>
        <v>LB</v>
      </c>
      <c r="B53" s="4" t="str">
        <f>'2008'!C46</f>
        <v>Medicine at Urbana-Champaign      </v>
      </c>
      <c r="C53" s="13">
        <f>'2008'!D46+'2007'!D46</f>
        <v>0</v>
      </c>
      <c r="D53" s="8">
        <f t="shared" si="5"/>
        <v>0</v>
      </c>
      <c r="E53" s="13">
        <f>'2008'!E46+'2007'!E46</f>
        <v>0</v>
      </c>
      <c r="F53" s="8">
        <f t="shared" si="6"/>
        <v>0</v>
      </c>
      <c r="G53" s="13">
        <f>'2008'!H46+'2007'!H46</f>
        <v>0</v>
      </c>
      <c r="H53" s="8">
        <f t="shared" si="7"/>
        <v>0</v>
      </c>
      <c r="I53" s="13">
        <f>'2008'!F46+'2008'!I46+'2007'!F46+'2007'!I46</f>
        <v>0</v>
      </c>
      <c r="J53" s="8">
        <f t="shared" si="8"/>
        <v>0</v>
      </c>
      <c r="K53" s="13">
        <f>'2008'!G46+'2008'!J46+'2007'!G46+'2007'!J46</f>
        <v>0</v>
      </c>
      <c r="L53" s="8">
        <f t="shared" si="9"/>
        <v>0</v>
      </c>
      <c r="M53" s="4">
        <f>'2008'!K46+'2007'!K46</f>
        <v>0</v>
      </c>
      <c r="N53" s="4">
        <f>'2008'!L46+'2007'!L46</f>
        <v>0</v>
      </c>
      <c r="O53" s="4">
        <f>'2008'!M46+'2007'!M46</f>
        <v>0</v>
      </c>
    </row>
    <row r="54" spans="1:15" ht="12.75">
      <c r="A54" s="4" t="str">
        <f>'2008'!B47</f>
        <v>LC</v>
      </c>
      <c r="B54" s="4" t="str">
        <f>'2008'!C47</f>
        <v>Veterinary Medicine               </v>
      </c>
      <c r="C54" s="13">
        <f>'2008'!D47+'2007'!D47</f>
        <v>0</v>
      </c>
      <c r="D54" s="8">
        <f t="shared" si="5"/>
        <v>0</v>
      </c>
      <c r="E54" s="13">
        <f>'2008'!E47+'2007'!E47</f>
        <v>2</v>
      </c>
      <c r="F54" s="8">
        <f t="shared" si="6"/>
        <v>0.005813953488372093</v>
      </c>
      <c r="G54" s="13">
        <f>'2008'!H47+'2007'!H47</f>
        <v>0</v>
      </c>
      <c r="H54" s="8">
        <f t="shared" si="7"/>
        <v>0</v>
      </c>
      <c r="I54" s="13">
        <f>'2008'!F47+'2008'!I47+'2007'!F47+'2007'!I47</f>
        <v>0</v>
      </c>
      <c r="J54" s="8">
        <f t="shared" si="8"/>
        <v>0</v>
      </c>
      <c r="K54" s="13">
        <f>'2008'!G47+'2008'!J47+'2007'!G47+'2007'!J47</f>
        <v>3</v>
      </c>
      <c r="L54" s="8">
        <f t="shared" si="9"/>
        <v>8.000213339022374E-05</v>
      </c>
      <c r="M54" s="4">
        <f>'2008'!K47+'2007'!K47</f>
        <v>0</v>
      </c>
      <c r="N54" s="4">
        <f>'2008'!L47+'2007'!L47</f>
        <v>0</v>
      </c>
      <c r="O54" s="4">
        <f>'2008'!M47+'2007'!M47</f>
        <v>0</v>
      </c>
    </row>
    <row r="55" spans="1:15" ht="12.75">
      <c r="A55" s="4" t="str">
        <f>'2008'!B48</f>
        <v>LD</v>
      </c>
      <c r="B55" s="4" t="str">
        <f>'2008'!C48</f>
        <v>Armed Forces                      </v>
      </c>
      <c r="C55" s="13">
        <f>'2008'!D48+'2007'!D48</f>
        <v>0</v>
      </c>
      <c r="D55" s="8">
        <f t="shared" si="5"/>
        <v>0</v>
      </c>
      <c r="E55" s="13">
        <f>'2008'!E48+'2007'!E48</f>
        <v>0</v>
      </c>
      <c r="F55" s="8">
        <f t="shared" si="6"/>
        <v>0</v>
      </c>
      <c r="G55" s="13">
        <f>'2008'!H48+'2007'!H48</f>
        <v>0</v>
      </c>
      <c r="H55" s="8">
        <f t="shared" si="7"/>
        <v>0</v>
      </c>
      <c r="I55" s="13">
        <f>'2008'!F48+'2008'!I48+'2007'!F48+'2007'!I48</f>
        <v>0</v>
      </c>
      <c r="J55" s="8">
        <f t="shared" si="8"/>
        <v>0</v>
      </c>
      <c r="K55" s="13">
        <f>'2008'!G48+'2008'!J48+'2007'!G48+'2007'!J48</f>
        <v>0</v>
      </c>
      <c r="L55" s="8">
        <f t="shared" si="9"/>
        <v>0</v>
      </c>
      <c r="M55" s="4">
        <f>'2008'!K48+'2007'!K48</f>
        <v>0</v>
      </c>
      <c r="N55" s="4">
        <f>'2008'!L48+'2007'!L48</f>
        <v>0</v>
      </c>
      <c r="O55" s="4">
        <f>'2008'!M48+'2007'!M48</f>
        <v>0</v>
      </c>
    </row>
    <row r="56" spans="1:15" ht="12.75">
      <c r="A56" s="4" t="str">
        <f>'2008'!B49</f>
        <v>LE</v>
      </c>
      <c r="B56" s="4" t="str">
        <f>'2008'!C49</f>
        <v>Institute of Aviation             </v>
      </c>
      <c r="C56" s="13">
        <f>'2008'!D49+'2007'!D49</f>
        <v>0</v>
      </c>
      <c r="D56" s="8">
        <f t="shared" si="5"/>
        <v>0</v>
      </c>
      <c r="E56" s="13">
        <f>'2008'!E49+'2007'!E49</f>
        <v>0</v>
      </c>
      <c r="F56" s="8">
        <f t="shared" si="6"/>
        <v>0</v>
      </c>
      <c r="G56" s="13">
        <f>'2008'!H49+'2007'!H49</f>
        <v>0</v>
      </c>
      <c r="H56" s="8">
        <f t="shared" si="7"/>
        <v>0</v>
      </c>
      <c r="I56" s="13">
        <f>'2008'!F49+'2008'!I49+'2007'!F49+'2007'!I49</f>
        <v>0</v>
      </c>
      <c r="J56" s="8">
        <f t="shared" si="8"/>
        <v>0</v>
      </c>
      <c r="K56" s="13">
        <f>'2008'!G49+'2008'!J49+'2007'!G49+'2007'!J49</f>
        <v>0</v>
      </c>
      <c r="L56" s="8">
        <f t="shared" si="9"/>
        <v>0</v>
      </c>
      <c r="M56" s="4">
        <f>'2008'!K49+'2007'!K49</f>
        <v>0</v>
      </c>
      <c r="N56" s="4">
        <f>'2008'!L49+'2007'!L49</f>
        <v>0</v>
      </c>
      <c r="O56" s="4">
        <f>'2008'!M49+'2007'!M49</f>
        <v>0</v>
      </c>
    </row>
    <row r="57" spans="1:15" ht="12.75">
      <c r="A57" s="4" t="str">
        <f>'2008'!B50</f>
        <v>LG</v>
      </c>
      <c r="B57" s="4" t="str">
        <f>'2008'!C50</f>
        <v>Labor &amp; Industrial Relations      </v>
      </c>
      <c r="C57" s="13">
        <f>'2008'!D50+'2007'!D50</f>
        <v>27</v>
      </c>
      <c r="D57" s="8">
        <f t="shared" si="5"/>
        <v>0.2109375</v>
      </c>
      <c r="E57" s="13">
        <f>'2008'!E50+'2007'!E50</f>
        <v>6</v>
      </c>
      <c r="F57" s="8">
        <f t="shared" si="6"/>
        <v>0.01744186046511628</v>
      </c>
      <c r="G57" s="13">
        <f>'2008'!H50+'2007'!H50</f>
        <v>9</v>
      </c>
      <c r="H57" s="8">
        <f t="shared" si="7"/>
        <v>0.021377672209026127</v>
      </c>
      <c r="I57" s="13">
        <f>'2008'!F50+'2008'!I50+'2007'!F50+'2007'!I50</f>
        <v>0</v>
      </c>
      <c r="J57" s="8">
        <f t="shared" si="8"/>
        <v>0</v>
      </c>
      <c r="K57" s="13">
        <f>'2008'!G50+'2008'!J50+'2007'!G50+'2007'!J50</f>
        <v>39</v>
      </c>
      <c r="L57" s="8">
        <f t="shared" si="9"/>
        <v>0.0010400277340729086</v>
      </c>
      <c r="M57" s="4">
        <f>'2008'!K50+'2007'!K50</f>
        <v>0</v>
      </c>
      <c r="N57" s="4">
        <f>'2008'!L50+'2007'!L50</f>
        <v>0</v>
      </c>
      <c r="O57" s="4">
        <f>'2008'!M50+'2007'!M50</f>
        <v>0</v>
      </c>
    </row>
    <row r="58" spans="1:15" ht="12.75">
      <c r="A58" s="4" t="str">
        <f>'2008'!B51</f>
        <v>LL</v>
      </c>
      <c r="B58" s="4" t="str">
        <f>'2008'!C51</f>
        <v>School of Social Work             </v>
      </c>
      <c r="C58" s="13">
        <f>'2008'!D51+'2007'!D51</f>
        <v>0</v>
      </c>
      <c r="D58" s="8">
        <f t="shared" si="5"/>
        <v>0</v>
      </c>
      <c r="E58" s="13">
        <f>'2008'!E51+'2007'!E51</f>
        <v>0</v>
      </c>
      <c r="F58" s="8">
        <f t="shared" si="6"/>
        <v>0</v>
      </c>
      <c r="G58" s="13">
        <f>'2008'!H51+'2007'!H51</f>
        <v>0</v>
      </c>
      <c r="H58" s="8">
        <f t="shared" si="7"/>
        <v>0</v>
      </c>
      <c r="I58" s="13">
        <f>'2008'!F51+'2008'!I51+'2007'!F51+'2007'!I51</f>
        <v>0</v>
      </c>
      <c r="J58" s="8">
        <f t="shared" si="8"/>
        <v>0</v>
      </c>
      <c r="K58" s="13">
        <f>'2008'!G51+'2008'!J51+'2007'!G51+'2007'!J51</f>
        <v>1684</v>
      </c>
      <c r="L58" s="8">
        <f t="shared" si="9"/>
        <v>0.04490786420971226</v>
      </c>
      <c r="M58" s="4">
        <f>'2008'!K51+'2007'!K51</f>
        <v>0</v>
      </c>
      <c r="N58" s="4">
        <f>'2008'!L51+'2007'!L51</f>
        <v>0</v>
      </c>
      <c r="O58" s="4">
        <f>'2008'!M51+'2007'!M51</f>
        <v>0</v>
      </c>
    </row>
    <row r="59" spans="1:15" ht="12.75">
      <c r="A59" s="4" t="str">
        <f>'2008'!B52</f>
        <v>LP</v>
      </c>
      <c r="B59" s="4" t="str">
        <f>'2008'!C52</f>
        <v>Library &amp; Information Sci         </v>
      </c>
      <c r="C59" s="13">
        <f>'2008'!D52+'2007'!D52</f>
        <v>0</v>
      </c>
      <c r="D59" s="8">
        <f t="shared" si="5"/>
        <v>0</v>
      </c>
      <c r="E59" s="13">
        <f>'2008'!E52+'2007'!E52</f>
        <v>12</v>
      </c>
      <c r="F59" s="8">
        <f t="shared" si="6"/>
        <v>0.03488372093023256</v>
      </c>
      <c r="G59" s="13">
        <f>'2008'!H52+'2007'!H52</f>
        <v>0</v>
      </c>
      <c r="H59" s="8">
        <f t="shared" si="7"/>
        <v>0</v>
      </c>
      <c r="I59" s="13">
        <f>'2008'!F52+'2008'!I52+'2007'!F52+'2007'!I52</f>
        <v>0</v>
      </c>
      <c r="J59" s="8">
        <f t="shared" si="8"/>
        <v>0</v>
      </c>
      <c r="K59" s="13">
        <f>'2008'!G52+'2008'!J52+'2007'!G52+'2007'!J52</f>
        <v>13452</v>
      </c>
      <c r="L59" s="8">
        <f t="shared" si="9"/>
        <v>0.35872956612176327</v>
      </c>
      <c r="M59" s="4">
        <f>'2008'!K52+'2007'!K52</f>
        <v>0</v>
      </c>
      <c r="N59" s="4">
        <f>'2008'!L52+'2007'!L52</f>
        <v>0</v>
      </c>
      <c r="O59" s="4">
        <f>'2008'!M52+'2007'!M52</f>
        <v>0</v>
      </c>
    </row>
    <row r="60" spans="1:15" ht="12.75">
      <c r="A60" s="4" t="str">
        <f>'2008'!B53</f>
        <v>  </v>
      </c>
      <c r="B60" s="4" t="str">
        <f>'2008'!C53</f>
        <v>Administrative Units              </v>
      </c>
      <c r="C60" s="13">
        <f>'2008'!D53+'2007'!D53</f>
        <v>24</v>
      </c>
      <c r="D60" s="8">
        <f t="shared" si="5"/>
        <v>0.1875</v>
      </c>
      <c r="E60" s="13">
        <f>'2008'!E53+'2007'!E53</f>
        <v>0</v>
      </c>
      <c r="F60" s="8">
        <f t="shared" si="6"/>
        <v>0</v>
      </c>
      <c r="G60" s="13">
        <f>'2008'!H53+'2007'!H53</f>
        <v>0</v>
      </c>
      <c r="H60" s="8">
        <f t="shared" si="7"/>
        <v>0</v>
      </c>
      <c r="I60" s="13">
        <f>'2008'!F53+'2008'!I53+'2007'!F53+'2007'!I53</f>
        <v>0</v>
      </c>
      <c r="J60" s="8">
        <f t="shared" si="8"/>
        <v>0</v>
      </c>
      <c r="K60" s="13">
        <f>'2008'!G53+'2008'!J53+'2007'!G53+'2007'!J53</f>
        <v>514</v>
      </c>
      <c r="L60" s="8">
        <f t="shared" si="9"/>
        <v>0.013707032187525</v>
      </c>
      <c r="M60" s="4">
        <f>'2008'!K53+'2007'!K53</f>
        <v>0</v>
      </c>
      <c r="N60" s="4">
        <f>'2008'!L53+'2007'!L53</f>
        <v>0</v>
      </c>
      <c r="O60" s="4">
        <f>'2008'!M53+'2007'!M53</f>
        <v>0</v>
      </c>
    </row>
  </sheetData>
  <mergeCells count="30">
    <mergeCell ref="B9:B10"/>
    <mergeCell ref="E9:F9"/>
    <mergeCell ref="I8:J9"/>
    <mergeCell ref="K8:L9"/>
    <mergeCell ref="A7:B8"/>
    <mergeCell ref="C8:F8"/>
    <mergeCell ref="G8:H8"/>
    <mergeCell ref="C7:H7"/>
    <mergeCell ref="I7:J7"/>
    <mergeCell ref="K7:L7"/>
    <mergeCell ref="G9:H9"/>
    <mergeCell ref="C9:D9"/>
    <mergeCell ref="A9:A10"/>
    <mergeCell ref="A38:B39"/>
    <mergeCell ref="C38:H38"/>
    <mergeCell ref="I38:J38"/>
    <mergeCell ref="K38:L38"/>
    <mergeCell ref="C39:F39"/>
    <mergeCell ref="G39:H39"/>
    <mergeCell ref="I39:J40"/>
    <mergeCell ref="K39:L40"/>
    <mergeCell ref="A40:A41"/>
    <mergeCell ref="B40:B41"/>
    <mergeCell ref="C40:D40"/>
    <mergeCell ref="E40:F40"/>
    <mergeCell ref="G40:H40"/>
    <mergeCell ref="M38:O38"/>
    <mergeCell ref="M39:M40"/>
    <mergeCell ref="N39:N40"/>
    <mergeCell ref="O39:O40"/>
  </mergeCells>
  <printOptions/>
  <pageMargins left="0.75" right="0.75" top="1" bottom="1" header="0.5" footer="0.5"/>
  <pageSetup horizontalDpi="600" verticalDpi="600" orientation="landscape" scale="80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1"/>
  <sheetViews>
    <sheetView workbookViewId="0" topLeftCell="A1">
      <selection activeCell="A15" sqref="A15"/>
    </sheetView>
  </sheetViews>
  <sheetFormatPr defaultColWidth="9.140625" defaultRowHeight="12.75"/>
  <cols>
    <col min="2" max="2" width="8.00390625" style="0" customWidth="1"/>
    <col min="3" max="3" width="28.140625" style="0" customWidth="1"/>
    <col min="4" max="5" width="13.7109375" style="0" customWidth="1"/>
    <col min="6" max="6" width="12.421875" style="0" customWidth="1"/>
    <col min="7" max="7" width="11.00390625" style="0" customWidth="1"/>
    <col min="8" max="8" width="10.7109375" style="0" customWidth="1"/>
    <col min="9" max="9" width="12.140625" style="0" customWidth="1"/>
    <col min="10" max="11" width="9.57421875" style="0" bestFit="1" customWidth="1"/>
  </cols>
  <sheetData>
    <row r="1" ht="12.75">
      <c r="A1" s="2" t="s">
        <v>201</v>
      </c>
    </row>
    <row r="2" ht="12.75">
      <c r="A2" s="2" t="s">
        <v>415</v>
      </c>
    </row>
    <row r="3" ht="12.75">
      <c r="A3" s="1">
        <f>'07-08'!A3</f>
        <v>40017</v>
      </c>
    </row>
    <row r="4" ht="12.75">
      <c r="A4" t="str">
        <f>'07-08'!A4</f>
        <v>Division of Management Information PN2007/016</v>
      </c>
    </row>
    <row r="5" ht="12.75">
      <c r="B5" s="2" t="s">
        <v>227</v>
      </c>
    </row>
    <row r="6" ht="12.75">
      <c r="B6" s="2" t="str">
        <f>A2</f>
        <v>Calendar Year 2007</v>
      </c>
    </row>
    <row r="7" spans="2:10" ht="12.75" customHeight="1">
      <c r="B7" s="28" t="s">
        <v>1</v>
      </c>
      <c r="C7" s="28"/>
      <c r="D7" s="28" t="s">
        <v>202</v>
      </c>
      <c r="E7" s="28"/>
      <c r="F7" s="28"/>
      <c r="G7" s="28"/>
      <c r="H7" s="28" t="s">
        <v>203</v>
      </c>
      <c r="I7" s="28"/>
      <c r="J7" s="28"/>
    </row>
    <row r="8" spans="2:10" ht="12.75">
      <c r="B8" s="28"/>
      <c r="C8" s="28"/>
      <c r="D8" s="28" t="s">
        <v>204</v>
      </c>
      <c r="E8" s="28"/>
      <c r="F8" s="28" t="s">
        <v>205</v>
      </c>
      <c r="G8" s="28" t="s">
        <v>206</v>
      </c>
      <c r="H8" s="28" t="s">
        <v>207</v>
      </c>
      <c r="I8" s="28" t="s">
        <v>205</v>
      </c>
      <c r="J8" s="28" t="s">
        <v>206</v>
      </c>
    </row>
    <row r="9" spans="2:10" ht="12.75">
      <c r="B9" s="10" t="s">
        <v>2</v>
      </c>
      <c r="C9" s="10" t="s">
        <v>3</v>
      </c>
      <c r="D9" s="9" t="s">
        <v>208</v>
      </c>
      <c r="E9" s="9" t="s">
        <v>6</v>
      </c>
      <c r="F9" s="28"/>
      <c r="G9" s="28"/>
      <c r="H9" s="28"/>
      <c r="I9" s="28"/>
      <c r="J9" s="28"/>
    </row>
    <row r="10" spans="2:10" ht="12.75">
      <c r="B10" s="4" t="s">
        <v>7</v>
      </c>
      <c r="C10" s="4" t="s">
        <v>209</v>
      </c>
      <c r="D10" s="13">
        <v>33106</v>
      </c>
      <c r="E10" s="13">
        <v>18316</v>
      </c>
      <c r="F10" s="13">
        <v>296</v>
      </c>
      <c r="G10" s="13">
        <v>12628</v>
      </c>
      <c r="H10" s="13">
        <v>1106</v>
      </c>
      <c r="I10" s="13">
        <v>0</v>
      </c>
      <c r="J10" s="13">
        <v>1612</v>
      </c>
    </row>
    <row r="11" spans="2:10" ht="12.75">
      <c r="B11" s="4" t="s">
        <v>19</v>
      </c>
      <c r="C11" s="4" t="s">
        <v>210</v>
      </c>
      <c r="D11" s="13">
        <f>15795-103</f>
        <v>15692</v>
      </c>
      <c r="E11" s="13">
        <f>38642-775</f>
        <v>37867</v>
      </c>
      <c r="F11" s="13">
        <v>111</v>
      </c>
      <c r="G11" s="13">
        <v>27594</v>
      </c>
      <c r="H11" s="13">
        <v>3234</v>
      </c>
      <c r="I11" s="13">
        <v>0</v>
      </c>
      <c r="J11" s="13">
        <v>3077</v>
      </c>
    </row>
    <row r="12" spans="2:10" ht="12.75">
      <c r="B12" s="4" t="s">
        <v>26</v>
      </c>
      <c r="C12" s="4" t="s">
        <v>211</v>
      </c>
      <c r="D12" s="13">
        <v>9099</v>
      </c>
      <c r="E12" s="13">
        <v>17068</v>
      </c>
      <c r="F12" s="13">
        <v>12</v>
      </c>
      <c r="G12" s="13">
        <v>16185</v>
      </c>
      <c r="H12" s="13">
        <v>544</v>
      </c>
      <c r="I12" s="13">
        <v>0</v>
      </c>
      <c r="J12" s="13">
        <v>1976</v>
      </c>
    </row>
    <row r="13" spans="2:10" ht="12.75">
      <c r="B13" s="4" t="s">
        <v>34</v>
      </c>
      <c r="C13" s="4" t="s">
        <v>212</v>
      </c>
      <c r="D13" s="13">
        <v>69370</v>
      </c>
      <c r="E13" s="13">
        <v>49798</v>
      </c>
      <c r="F13" s="13">
        <v>20</v>
      </c>
      <c r="G13" s="13">
        <v>60253</v>
      </c>
      <c r="H13" s="13">
        <v>2876</v>
      </c>
      <c r="I13" s="13">
        <v>0</v>
      </c>
      <c r="J13" s="13">
        <v>6953</v>
      </c>
    </row>
    <row r="14" spans="2:10" ht="12.75">
      <c r="B14" s="4" t="s">
        <v>48</v>
      </c>
      <c r="C14" s="4" t="s">
        <v>213</v>
      </c>
      <c r="D14" s="13">
        <v>37231</v>
      </c>
      <c r="E14" s="13">
        <v>21299</v>
      </c>
      <c r="F14" s="13">
        <v>11</v>
      </c>
      <c r="G14" s="13">
        <v>21050</v>
      </c>
      <c r="H14" s="13">
        <v>823</v>
      </c>
      <c r="I14" s="13">
        <v>0</v>
      </c>
      <c r="J14" s="13">
        <v>1365</v>
      </c>
    </row>
    <row r="15" spans="2:10" ht="12.75">
      <c r="B15" s="4" t="s">
        <v>63</v>
      </c>
      <c r="C15" t="s">
        <v>467</v>
      </c>
      <c r="D15" s="13">
        <v>4144</v>
      </c>
      <c r="E15" s="13">
        <v>16136</v>
      </c>
      <c r="F15" s="13">
        <v>74</v>
      </c>
      <c r="G15" s="13">
        <v>2246</v>
      </c>
      <c r="H15" s="13">
        <v>308</v>
      </c>
      <c r="I15" s="13">
        <v>0</v>
      </c>
      <c r="J15" s="13">
        <v>233</v>
      </c>
    </row>
    <row r="16" spans="2:10" ht="12.75">
      <c r="B16" s="4" t="s">
        <v>68</v>
      </c>
      <c r="C16" s="4" t="s">
        <v>214</v>
      </c>
      <c r="D16" s="13">
        <v>369</v>
      </c>
      <c r="E16" s="13">
        <v>168</v>
      </c>
      <c r="F16" s="13">
        <v>16905</v>
      </c>
      <c r="G16" s="13">
        <v>1851</v>
      </c>
      <c r="H16" s="13">
        <v>3</v>
      </c>
      <c r="I16" s="13">
        <v>326</v>
      </c>
      <c r="J16" s="13">
        <v>12</v>
      </c>
    </row>
    <row r="17" spans="2:10" ht="12.75">
      <c r="B17" s="4" t="s">
        <v>70</v>
      </c>
      <c r="C17" s="4" t="s">
        <v>215</v>
      </c>
      <c r="D17" s="13">
        <v>403824</v>
      </c>
      <c r="E17" s="13">
        <v>107357</v>
      </c>
      <c r="F17" s="13">
        <v>264</v>
      </c>
      <c r="G17" s="13">
        <v>70349</v>
      </c>
      <c r="H17" s="13">
        <v>16224</v>
      </c>
      <c r="I17" s="13">
        <v>4</v>
      </c>
      <c r="J17" s="13">
        <v>9104</v>
      </c>
    </row>
    <row r="18" spans="2:10" ht="12.75">
      <c r="B18" s="4" t="s">
        <v>428</v>
      </c>
      <c r="C18" t="s">
        <v>468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</row>
    <row r="19" spans="2:10" ht="12.75">
      <c r="B19" s="4" t="s">
        <v>115</v>
      </c>
      <c r="C19" s="4" t="s">
        <v>216</v>
      </c>
      <c r="D19" s="13">
        <v>42255</v>
      </c>
      <c r="E19" s="13">
        <v>19727</v>
      </c>
      <c r="F19" s="13">
        <v>0</v>
      </c>
      <c r="G19" s="13">
        <v>6276</v>
      </c>
      <c r="H19" s="13">
        <v>2607</v>
      </c>
      <c r="I19" s="13">
        <v>0</v>
      </c>
      <c r="J19" s="13">
        <v>616</v>
      </c>
    </row>
    <row r="20" spans="2:10" ht="12.75">
      <c r="B20" s="4" t="s">
        <v>120</v>
      </c>
      <c r="C20" s="4" t="s">
        <v>217</v>
      </c>
      <c r="D20" s="13">
        <v>1267</v>
      </c>
      <c r="E20" s="13">
        <v>1628</v>
      </c>
      <c r="F20" s="13">
        <v>3</v>
      </c>
      <c r="G20" s="13">
        <v>1239</v>
      </c>
      <c r="H20" s="13">
        <v>18</v>
      </c>
      <c r="I20" s="13">
        <v>0</v>
      </c>
      <c r="J20" s="13">
        <v>282</v>
      </c>
    </row>
    <row r="21" spans="2:10" ht="12.75">
      <c r="B21" s="4" t="s">
        <v>128</v>
      </c>
      <c r="C21" s="4" t="s">
        <v>218</v>
      </c>
      <c r="D21" s="13">
        <v>9</v>
      </c>
      <c r="E21" s="13">
        <v>77</v>
      </c>
      <c r="F21" s="13">
        <v>15309</v>
      </c>
      <c r="G21" s="13">
        <v>1645</v>
      </c>
      <c r="H21" s="13">
        <v>9</v>
      </c>
      <c r="I21" s="13">
        <v>741</v>
      </c>
      <c r="J21" s="13">
        <v>188</v>
      </c>
    </row>
    <row r="22" spans="2:10" ht="12.75">
      <c r="B22" s="4" t="s">
        <v>133</v>
      </c>
      <c r="C22" s="4" t="s">
        <v>219</v>
      </c>
      <c r="D22" s="13">
        <v>1349</v>
      </c>
      <c r="E22" s="13">
        <v>854</v>
      </c>
      <c r="F22" s="13">
        <v>0</v>
      </c>
      <c r="G22" s="13">
        <v>3</v>
      </c>
      <c r="H22" s="13">
        <v>22</v>
      </c>
      <c r="I22" s="13">
        <v>0</v>
      </c>
      <c r="J22" s="13">
        <v>0</v>
      </c>
    </row>
    <row r="23" spans="2:10" ht="12.75">
      <c r="B23" s="4" t="s">
        <v>137</v>
      </c>
      <c r="C23" s="4" t="s">
        <v>220</v>
      </c>
      <c r="D23" s="13">
        <v>1296</v>
      </c>
      <c r="E23" s="13">
        <v>2069</v>
      </c>
      <c r="F23" s="13">
        <v>6</v>
      </c>
      <c r="G23" s="13">
        <v>248</v>
      </c>
      <c r="H23" s="13">
        <v>240</v>
      </c>
      <c r="I23" s="13">
        <v>0</v>
      </c>
      <c r="J23" s="13">
        <v>24</v>
      </c>
    </row>
    <row r="24" spans="2:10" ht="12.75">
      <c r="B24" s="4" t="s">
        <v>139</v>
      </c>
      <c r="C24" s="4" t="s">
        <v>221</v>
      </c>
      <c r="D24" s="13">
        <v>0</v>
      </c>
      <c r="E24" s="13">
        <v>4</v>
      </c>
      <c r="F24" s="13">
        <v>84</v>
      </c>
      <c r="G24" s="13">
        <v>4485</v>
      </c>
      <c r="H24" s="13">
        <v>0</v>
      </c>
      <c r="I24" s="13">
        <v>0</v>
      </c>
      <c r="J24" s="13">
        <v>16</v>
      </c>
    </row>
    <row r="25" spans="2:10" ht="12.75">
      <c r="B25" s="4" t="s">
        <v>143</v>
      </c>
      <c r="C25" s="4" t="s">
        <v>222</v>
      </c>
      <c r="D25" s="13">
        <v>897</v>
      </c>
      <c r="E25" s="13">
        <v>292</v>
      </c>
      <c r="F25" s="13">
        <v>0</v>
      </c>
      <c r="G25" s="13">
        <v>5960</v>
      </c>
      <c r="H25" s="13">
        <v>6</v>
      </c>
      <c r="I25" s="13">
        <v>0</v>
      </c>
      <c r="J25" s="13">
        <v>1646</v>
      </c>
    </row>
    <row r="26" spans="2:10" ht="12.75">
      <c r="B26" s="4" t="s">
        <v>145</v>
      </c>
      <c r="C26" s="4" t="s">
        <v>223</v>
      </c>
      <c r="D26" s="13">
        <v>492</v>
      </c>
      <c r="E26" s="13">
        <v>311</v>
      </c>
      <c r="F26" s="13">
        <v>0</v>
      </c>
      <c r="G26" s="13">
        <v>4463</v>
      </c>
      <c r="H26" s="13">
        <v>14</v>
      </c>
      <c r="I26" s="13">
        <v>0</v>
      </c>
      <c r="J26" s="13">
        <v>828</v>
      </c>
    </row>
    <row r="27" spans="2:11" ht="12.75">
      <c r="B27" s="4" t="s">
        <v>224</v>
      </c>
      <c r="C27" s="4" t="s">
        <v>225</v>
      </c>
      <c r="D27" s="13">
        <v>2394</v>
      </c>
      <c r="E27" s="13">
        <v>792</v>
      </c>
      <c r="F27" s="13">
        <v>126</v>
      </c>
      <c r="G27" s="13">
        <v>555</v>
      </c>
      <c r="H27" s="13">
        <v>316</v>
      </c>
      <c r="I27" s="13">
        <v>0</v>
      </c>
      <c r="J27" s="13">
        <v>244</v>
      </c>
      <c r="K27" s="6"/>
    </row>
    <row r="28" spans="2:10" ht="12.75">
      <c r="B28" s="4"/>
      <c r="C28" s="4" t="s">
        <v>196</v>
      </c>
      <c r="D28" s="13">
        <f>SUM(D10:D27)</f>
        <v>622794</v>
      </c>
      <c r="E28" s="13">
        <f aca="true" t="shared" si="0" ref="E28:J28">SUM(E10:E27)</f>
        <v>293763</v>
      </c>
      <c r="F28" s="13">
        <f t="shared" si="0"/>
        <v>33221</v>
      </c>
      <c r="G28" s="13">
        <f t="shared" si="0"/>
        <v>237030</v>
      </c>
      <c r="H28" s="13">
        <f t="shared" si="0"/>
        <v>28350</v>
      </c>
      <c r="I28" s="13">
        <f t="shared" si="0"/>
        <v>1071</v>
      </c>
      <c r="J28" s="13">
        <f t="shared" si="0"/>
        <v>28176</v>
      </c>
    </row>
    <row r="29" spans="2:10" ht="12.75">
      <c r="B29" s="16"/>
      <c r="C29" s="16"/>
      <c r="D29" s="30"/>
      <c r="E29" s="30"/>
      <c r="F29" s="30"/>
      <c r="G29" s="30"/>
      <c r="H29" s="30"/>
      <c r="I29" s="30"/>
      <c r="J29" s="30"/>
    </row>
    <row r="30" spans="2:3" ht="12.75">
      <c r="B30" s="16"/>
      <c r="C30" s="16"/>
    </row>
    <row r="31" ht="12.75">
      <c r="B31" s="2" t="s">
        <v>228</v>
      </c>
    </row>
    <row r="32" ht="12.75">
      <c r="B32" s="2" t="str">
        <f>A2</f>
        <v>Calendar Year 2007</v>
      </c>
    </row>
    <row r="33" spans="2:13" ht="12.75">
      <c r="B33" s="28" t="s">
        <v>1</v>
      </c>
      <c r="C33" s="28"/>
      <c r="D33" s="28" t="s">
        <v>202</v>
      </c>
      <c r="E33" s="28"/>
      <c r="F33" s="28"/>
      <c r="G33" s="28"/>
      <c r="H33" s="28" t="s">
        <v>203</v>
      </c>
      <c r="I33" s="28"/>
      <c r="J33" s="28"/>
      <c r="K33" s="28" t="s">
        <v>229</v>
      </c>
      <c r="L33" s="28"/>
      <c r="M33" s="28"/>
    </row>
    <row r="34" spans="2:13" ht="12.75">
      <c r="B34" s="28"/>
      <c r="C34" s="28"/>
      <c r="D34" s="28" t="s">
        <v>204</v>
      </c>
      <c r="E34" s="28"/>
      <c r="F34" s="28" t="s">
        <v>205</v>
      </c>
      <c r="G34" s="28" t="s">
        <v>206</v>
      </c>
      <c r="H34" s="28" t="s">
        <v>207</v>
      </c>
      <c r="I34" s="28" t="s">
        <v>205</v>
      </c>
      <c r="J34" s="28" t="s">
        <v>206</v>
      </c>
      <c r="K34" s="28" t="s">
        <v>207</v>
      </c>
      <c r="L34" s="28" t="s">
        <v>205</v>
      </c>
      <c r="M34" s="28" t="s">
        <v>206</v>
      </c>
    </row>
    <row r="35" spans="2:13" ht="12.75">
      <c r="B35" s="10" t="s">
        <v>2</v>
      </c>
      <c r="C35" s="10" t="s">
        <v>3</v>
      </c>
      <c r="D35" s="9" t="s">
        <v>208</v>
      </c>
      <c r="E35" s="9" t="s">
        <v>6</v>
      </c>
      <c r="F35" s="28"/>
      <c r="G35" s="28"/>
      <c r="H35" s="28"/>
      <c r="I35" s="28"/>
      <c r="J35" s="28"/>
      <c r="K35" s="28"/>
      <c r="L35" s="28"/>
      <c r="M35" s="28"/>
    </row>
    <row r="36" spans="2:13" ht="12.75">
      <c r="B36" s="4" t="s">
        <v>7</v>
      </c>
      <c r="C36" s="4" t="s">
        <v>209</v>
      </c>
      <c r="D36" s="4">
        <v>28</v>
      </c>
      <c r="E36" s="4">
        <v>121</v>
      </c>
      <c r="F36" s="4">
        <v>0</v>
      </c>
      <c r="G36" s="4">
        <v>1035</v>
      </c>
      <c r="H36" s="4">
        <v>6</v>
      </c>
      <c r="I36" s="4">
        <v>0</v>
      </c>
      <c r="J36" s="4">
        <v>179</v>
      </c>
      <c r="K36" s="4">
        <v>18</v>
      </c>
      <c r="L36" s="4">
        <v>0</v>
      </c>
      <c r="M36" s="4">
        <v>0</v>
      </c>
    </row>
    <row r="37" spans="2:13" ht="12.75">
      <c r="B37" s="4" t="s">
        <v>19</v>
      </c>
      <c r="C37" s="4" t="s">
        <v>210</v>
      </c>
      <c r="D37" s="4">
        <v>0</v>
      </c>
      <c r="E37" s="4">
        <v>0</v>
      </c>
      <c r="F37" s="4">
        <v>0</v>
      </c>
      <c r="G37" s="4">
        <v>200</v>
      </c>
      <c r="H37" s="4">
        <v>0</v>
      </c>
      <c r="I37" s="4">
        <v>0</v>
      </c>
      <c r="J37" s="4">
        <v>0</v>
      </c>
      <c r="K37" s="4">
        <v>417</v>
      </c>
      <c r="L37" s="4">
        <v>0</v>
      </c>
      <c r="M37" s="4">
        <v>3</v>
      </c>
    </row>
    <row r="38" spans="2:13" ht="12.75">
      <c r="B38" s="4" t="s">
        <v>26</v>
      </c>
      <c r="C38" s="4" t="s">
        <v>211</v>
      </c>
      <c r="D38" s="4">
        <v>0</v>
      </c>
      <c r="E38" s="4">
        <v>0</v>
      </c>
      <c r="F38" s="4">
        <v>0</v>
      </c>
      <c r="G38" s="4">
        <v>3844</v>
      </c>
      <c r="H38" s="4">
        <v>0</v>
      </c>
      <c r="I38" s="4">
        <v>0</v>
      </c>
      <c r="J38" s="4">
        <v>2380</v>
      </c>
      <c r="K38" s="4">
        <v>8</v>
      </c>
      <c r="L38" s="4">
        <v>0</v>
      </c>
      <c r="M38" s="4">
        <v>4</v>
      </c>
    </row>
    <row r="39" spans="2:13" ht="12.75">
      <c r="B39" s="4" t="s">
        <v>34</v>
      </c>
      <c r="C39" s="4" t="s">
        <v>212</v>
      </c>
      <c r="D39" s="4">
        <v>0</v>
      </c>
      <c r="E39" s="4">
        <v>16</v>
      </c>
      <c r="F39" s="4">
        <v>0</v>
      </c>
      <c r="G39" s="4">
        <v>1479</v>
      </c>
      <c r="H39" s="4">
        <v>128</v>
      </c>
      <c r="I39" s="4">
        <v>0</v>
      </c>
      <c r="J39" s="4">
        <v>281</v>
      </c>
      <c r="K39" s="4">
        <v>6</v>
      </c>
      <c r="L39" s="4">
        <v>0</v>
      </c>
      <c r="M39" s="4">
        <v>0</v>
      </c>
    </row>
    <row r="40" spans="2:13" ht="12.75">
      <c r="B40" s="4" t="s">
        <v>48</v>
      </c>
      <c r="C40" s="4" t="s">
        <v>213</v>
      </c>
      <c r="D40" s="4">
        <v>0</v>
      </c>
      <c r="E40" s="4">
        <v>0</v>
      </c>
      <c r="F40" s="4">
        <v>0</v>
      </c>
      <c r="G40" s="4">
        <v>32</v>
      </c>
      <c r="H40" s="4">
        <v>0</v>
      </c>
      <c r="I40" s="4">
        <v>0</v>
      </c>
      <c r="J40" s="4">
        <v>6</v>
      </c>
      <c r="K40" s="4">
        <v>38</v>
      </c>
      <c r="L40" s="4">
        <v>0</v>
      </c>
      <c r="M40" s="4">
        <v>0</v>
      </c>
    </row>
    <row r="41" spans="2:13" ht="12.75">
      <c r="B41" s="4" t="s">
        <v>63</v>
      </c>
      <c r="C41" t="s">
        <v>467</v>
      </c>
      <c r="D41" s="4"/>
      <c r="E41" s="4"/>
      <c r="F41" s="4"/>
      <c r="G41" s="4"/>
      <c r="H41" s="4">
        <v>0</v>
      </c>
      <c r="I41" s="4"/>
      <c r="J41" s="4"/>
      <c r="K41" s="4">
        <v>0</v>
      </c>
      <c r="L41" s="4"/>
      <c r="M41" s="4"/>
    </row>
    <row r="42" spans="2:13" ht="12.75">
      <c r="B42" s="4" t="s">
        <v>68</v>
      </c>
      <c r="C42" s="4" t="s">
        <v>214</v>
      </c>
      <c r="D42" s="4">
        <v>0</v>
      </c>
      <c r="E42" s="4">
        <v>0</v>
      </c>
      <c r="F42" s="4">
        <v>0</v>
      </c>
      <c r="G42" s="4">
        <v>27</v>
      </c>
      <c r="H42" s="4">
        <v>0</v>
      </c>
      <c r="I42" s="4">
        <v>28</v>
      </c>
      <c r="J42" s="4">
        <v>73</v>
      </c>
      <c r="K42" s="4">
        <v>0</v>
      </c>
      <c r="L42" s="4">
        <v>0</v>
      </c>
      <c r="M42" s="4">
        <v>0</v>
      </c>
    </row>
    <row r="43" spans="2:13" ht="12.75" customHeight="1">
      <c r="B43" s="4" t="s">
        <v>70</v>
      </c>
      <c r="C43" s="4" t="s">
        <v>215</v>
      </c>
      <c r="D43" s="4">
        <v>0</v>
      </c>
      <c r="E43" s="4">
        <v>0</v>
      </c>
      <c r="F43" s="4">
        <v>0</v>
      </c>
      <c r="G43" s="4">
        <v>149</v>
      </c>
      <c r="H43" s="4">
        <v>13</v>
      </c>
      <c r="I43" s="4">
        <v>0</v>
      </c>
      <c r="J43" s="4">
        <v>89</v>
      </c>
      <c r="K43" s="4">
        <v>3551</v>
      </c>
      <c r="L43" s="4">
        <v>0</v>
      </c>
      <c r="M43" s="4">
        <v>536</v>
      </c>
    </row>
    <row r="44" spans="2:13" ht="12.75" customHeight="1">
      <c r="B44" s="4" t="s">
        <v>428</v>
      </c>
      <c r="C44" t="s">
        <v>468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2:13" ht="12.75">
      <c r="B45" s="4" t="s">
        <v>115</v>
      </c>
      <c r="C45" s="4" t="s">
        <v>216</v>
      </c>
      <c r="D45" s="4">
        <v>0</v>
      </c>
      <c r="E45" s="4">
        <v>0</v>
      </c>
      <c r="F45" s="4">
        <v>0</v>
      </c>
      <c r="G45" s="4">
        <v>0</v>
      </c>
      <c r="H45" s="4">
        <v>45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</row>
    <row r="46" spans="2:13" ht="12.75">
      <c r="B46" s="4" t="s">
        <v>120</v>
      </c>
      <c r="C46" s="4" t="s">
        <v>217</v>
      </c>
      <c r="D46" s="4"/>
      <c r="E46" s="4"/>
      <c r="F46" s="4"/>
      <c r="G46" s="4"/>
      <c r="H46" s="4">
        <v>0</v>
      </c>
      <c r="I46" s="4"/>
      <c r="J46" s="4"/>
      <c r="K46" s="4">
        <v>0</v>
      </c>
      <c r="L46" s="4"/>
      <c r="M46" s="4"/>
    </row>
    <row r="47" spans="2:13" ht="12.75">
      <c r="B47" s="4" t="s">
        <v>128</v>
      </c>
      <c r="C47" s="4" t="s">
        <v>218</v>
      </c>
      <c r="D47" s="4">
        <v>0</v>
      </c>
      <c r="E47" s="4">
        <v>2</v>
      </c>
      <c r="F47" s="4">
        <v>0</v>
      </c>
      <c r="G47" s="4">
        <v>3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</row>
    <row r="48" spans="2:13" ht="12.75">
      <c r="B48" s="4" t="s">
        <v>133</v>
      </c>
      <c r="C48" s="4" t="s">
        <v>219</v>
      </c>
      <c r="D48" s="4"/>
      <c r="E48" s="4"/>
      <c r="F48" s="4"/>
      <c r="G48" s="4"/>
      <c r="H48" s="4">
        <v>0</v>
      </c>
      <c r="I48" s="4"/>
      <c r="J48" s="4"/>
      <c r="K48" s="4">
        <v>0</v>
      </c>
      <c r="L48" s="4"/>
      <c r="M48" s="4"/>
    </row>
    <row r="49" spans="2:13" ht="12.75">
      <c r="B49" s="4" t="s">
        <v>137</v>
      </c>
      <c r="C49" s="4" t="s">
        <v>220</v>
      </c>
      <c r="D49" s="4"/>
      <c r="E49" s="4"/>
      <c r="F49" s="4"/>
      <c r="G49" s="4"/>
      <c r="H49" s="4">
        <v>0</v>
      </c>
      <c r="I49" s="4"/>
      <c r="J49" s="4"/>
      <c r="K49" s="4">
        <v>0</v>
      </c>
      <c r="L49" s="4"/>
      <c r="M49" s="4"/>
    </row>
    <row r="50" spans="2:13" ht="12.75">
      <c r="B50" s="4" t="s">
        <v>139</v>
      </c>
      <c r="C50" s="4" t="s">
        <v>221</v>
      </c>
      <c r="D50" s="4"/>
      <c r="E50" s="4"/>
      <c r="F50" s="4"/>
      <c r="G50" s="4"/>
      <c r="H50" s="4">
        <v>0</v>
      </c>
      <c r="I50" s="4"/>
      <c r="J50" s="4"/>
      <c r="K50" s="4">
        <v>0</v>
      </c>
      <c r="L50" s="4"/>
      <c r="M50" s="4"/>
    </row>
    <row r="51" spans="2:13" ht="12.75">
      <c r="B51" s="4" t="s">
        <v>143</v>
      </c>
      <c r="C51" s="4" t="s">
        <v>222</v>
      </c>
      <c r="D51" s="4">
        <v>0</v>
      </c>
      <c r="E51" s="4">
        <v>0</v>
      </c>
      <c r="F51" s="4">
        <v>0</v>
      </c>
      <c r="G51" s="4">
        <v>544</v>
      </c>
      <c r="H51" s="4">
        <v>0</v>
      </c>
      <c r="I51" s="4">
        <v>0</v>
      </c>
      <c r="J51" s="4">
        <v>216</v>
      </c>
      <c r="K51" s="4">
        <v>0</v>
      </c>
      <c r="L51" s="4">
        <v>0</v>
      </c>
      <c r="M51" s="4">
        <v>0</v>
      </c>
    </row>
    <row r="52" spans="2:13" ht="12.75">
      <c r="B52" s="4" t="s">
        <v>145</v>
      </c>
      <c r="C52" s="4" t="s">
        <v>223</v>
      </c>
      <c r="D52" s="4">
        <v>0</v>
      </c>
      <c r="E52" s="4">
        <v>12</v>
      </c>
      <c r="F52" s="4">
        <v>0</v>
      </c>
      <c r="G52" s="4">
        <v>5055</v>
      </c>
      <c r="H52" s="4">
        <v>0</v>
      </c>
      <c r="I52" s="4">
        <v>0</v>
      </c>
      <c r="J52" s="4">
        <v>1342</v>
      </c>
      <c r="K52" s="4">
        <v>0</v>
      </c>
      <c r="L52" s="4">
        <v>0</v>
      </c>
      <c r="M52" s="4">
        <v>0</v>
      </c>
    </row>
    <row r="53" spans="2:13" ht="12.75">
      <c r="B53" s="4" t="s">
        <v>224</v>
      </c>
      <c r="C53" s="4" t="s">
        <v>225</v>
      </c>
      <c r="D53" s="4">
        <v>0</v>
      </c>
      <c r="E53" s="4">
        <v>0</v>
      </c>
      <c r="F53" s="4">
        <v>0</v>
      </c>
      <c r="G53" s="4">
        <v>272</v>
      </c>
      <c r="H53" s="4">
        <v>0</v>
      </c>
      <c r="I53" s="4">
        <v>0</v>
      </c>
      <c r="J53" s="4">
        <v>70</v>
      </c>
      <c r="K53" s="4">
        <v>0</v>
      </c>
      <c r="L53" s="4">
        <v>0</v>
      </c>
      <c r="M53" s="4">
        <v>0</v>
      </c>
    </row>
    <row r="54" spans="1:13" ht="12.75">
      <c r="A54" s="4"/>
      <c r="B54" s="4"/>
      <c r="C54" s="4" t="s">
        <v>196</v>
      </c>
      <c r="D54" s="4">
        <v>28</v>
      </c>
      <c r="E54" s="4">
        <v>150</v>
      </c>
      <c r="F54" s="4">
        <v>0</v>
      </c>
      <c r="G54" s="4">
        <v>12640</v>
      </c>
      <c r="H54" s="4">
        <v>192</v>
      </c>
      <c r="I54" s="4">
        <v>28</v>
      </c>
      <c r="J54" s="4">
        <v>4636</v>
      </c>
      <c r="K54" s="4">
        <v>4038</v>
      </c>
      <c r="L54" s="4">
        <v>0</v>
      </c>
      <c r="M54" s="4">
        <v>543</v>
      </c>
    </row>
    <row r="55" spans="1:13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ht="12.75">
      <c r="A57" s="2" t="s">
        <v>230</v>
      </c>
    </row>
    <row r="58" ht="12.75">
      <c r="A58" s="2" t="str">
        <f>A2</f>
        <v>Calendar Year 2007</v>
      </c>
    </row>
    <row r="59" spans="1:10" ht="12.75">
      <c r="A59" s="29" t="s">
        <v>1</v>
      </c>
      <c r="B59" s="29" t="s">
        <v>198</v>
      </c>
      <c r="C59" s="29"/>
      <c r="D59" s="28" t="s">
        <v>202</v>
      </c>
      <c r="E59" s="28"/>
      <c r="F59" s="28"/>
      <c r="G59" s="28"/>
      <c r="H59" s="28" t="s">
        <v>203</v>
      </c>
      <c r="I59" s="28"/>
      <c r="J59" s="28"/>
    </row>
    <row r="60" spans="1:10" ht="12.75">
      <c r="A60" s="29"/>
      <c r="B60" s="29"/>
      <c r="C60" s="29"/>
      <c r="D60" s="28" t="s">
        <v>204</v>
      </c>
      <c r="E60" s="28"/>
      <c r="F60" s="28" t="s">
        <v>205</v>
      </c>
      <c r="G60" s="28" t="s">
        <v>206</v>
      </c>
      <c r="H60" s="28" t="s">
        <v>207</v>
      </c>
      <c r="I60" s="28" t="s">
        <v>205</v>
      </c>
      <c r="J60" s="28" t="s">
        <v>206</v>
      </c>
    </row>
    <row r="61" spans="1:10" ht="12.75">
      <c r="A61" s="29"/>
      <c r="B61" s="5" t="s">
        <v>2</v>
      </c>
      <c r="C61" s="5" t="s">
        <v>3</v>
      </c>
      <c r="D61" s="9" t="s">
        <v>208</v>
      </c>
      <c r="E61" s="9" t="s">
        <v>6</v>
      </c>
      <c r="F61" s="28"/>
      <c r="G61" s="28"/>
      <c r="H61" s="28"/>
      <c r="I61" s="28"/>
      <c r="J61" s="28"/>
    </row>
    <row r="62" spans="1:10" ht="12.75">
      <c r="A62" t="s">
        <v>187</v>
      </c>
      <c r="B62" t="s">
        <v>186</v>
      </c>
      <c r="C62" t="s">
        <v>231</v>
      </c>
      <c r="D62">
        <v>0</v>
      </c>
      <c r="E62">
        <v>0</v>
      </c>
      <c r="F62">
        <v>0</v>
      </c>
      <c r="G62">
        <v>6</v>
      </c>
      <c r="H62">
        <v>0</v>
      </c>
      <c r="I62">
        <v>0</v>
      </c>
      <c r="J62">
        <v>0</v>
      </c>
    </row>
    <row r="63" spans="1:10" ht="12.75">
      <c r="A63" t="s">
        <v>7</v>
      </c>
      <c r="B63" t="s">
        <v>409</v>
      </c>
      <c r="C63" t="s">
        <v>454</v>
      </c>
      <c r="D63">
        <v>0</v>
      </c>
      <c r="E63">
        <v>0</v>
      </c>
      <c r="F63">
        <v>0</v>
      </c>
      <c r="G63">
        <v>0</v>
      </c>
      <c r="H63">
        <v>4</v>
      </c>
      <c r="I63">
        <v>0</v>
      </c>
      <c r="J63">
        <v>0</v>
      </c>
    </row>
    <row r="64" spans="1:10" ht="12.75">
      <c r="A64" t="s">
        <v>7</v>
      </c>
      <c r="B64" t="s">
        <v>8</v>
      </c>
      <c r="C64" t="s">
        <v>232</v>
      </c>
      <c r="D64">
        <v>0</v>
      </c>
      <c r="E64">
        <v>2</v>
      </c>
      <c r="F64">
        <v>0</v>
      </c>
      <c r="G64">
        <v>0</v>
      </c>
      <c r="H64">
        <v>0</v>
      </c>
      <c r="I64">
        <v>0</v>
      </c>
      <c r="J64">
        <v>0</v>
      </c>
    </row>
    <row r="65" spans="1:10" ht="12.75">
      <c r="A65" t="s">
        <v>7</v>
      </c>
      <c r="B65" t="s">
        <v>9</v>
      </c>
      <c r="C65" t="s">
        <v>233</v>
      </c>
      <c r="D65">
        <v>7543</v>
      </c>
      <c r="E65">
        <v>3741</v>
      </c>
      <c r="F65">
        <v>107</v>
      </c>
      <c r="G65">
        <v>1594</v>
      </c>
      <c r="H65">
        <v>105</v>
      </c>
      <c r="I65">
        <v>0</v>
      </c>
      <c r="J65">
        <v>55</v>
      </c>
    </row>
    <row r="66" spans="1:10" ht="12.75">
      <c r="A66" t="s">
        <v>7</v>
      </c>
      <c r="B66" t="s">
        <v>10</v>
      </c>
      <c r="C66" t="s">
        <v>234</v>
      </c>
      <c r="D66">
        <v>2218</v>
      </c>
      <c r="E66">
        <v>15</v>
      </c>
      <c r="F66">
        <v>0</v>
      </c>
      <c r="G66">
        <v>169</v>
      </c>
      <c r="H66">
        <v>144</v>
      </c>
      <c r="I66">
        <v>0</v>
      </c>
      <c r="J66">
        <v>6</v>
      </c>
    </row>
    <row r="67" spans="1:10" ht="12.75">
      <c r="A67" t="s">
        <v>7</v>
      </c>
      <c r="B67" t="s">
        <v>11</v>
      </c>
      <c r="C67" t="s">
        <v>235</v>
      </c>
      <c r="D67">
        <v>3427</v>
      </c>
      <c r="E67">
        <v>4541</v>
      </c>
      <c r="F67">
        <v>186</v>
      </c>
      <c r="G67">
        <v>3074</v>
      </c>
      <c r="H67">
        <v>301</v>
      </c>
      <c r="I67">
        <v>0</v>
      </c>
      <c r="J67">
        <v>604</v>
      </c>
    </row>
    <row r="68" spans="1:10" ht="12.75">
      <c r="A68" t="s">
        <v>7</v>
      </c>
      <c r="B68" t="s">
        <v>12</v>
      </c>
      <c r="C68" t="s">
        <v>236</v>
      </c>
      <c r="D68">
        <v>7810</v>
      </c>
      <c r="E68">
        <v>2748</v>
      </c>
      <c r="F68">
        <v>0</v>
      </c>
      <c r="G68">
        <v>2150</v>
      </c>
      <c r="H68">
        <v>310</v>
      </c>
      <c r="I68">
        <v>0</v>
      </c>
      <c r="J68">
        <v>246</v>
      </c>
    </row>
    <row r="69" spans="1:10" ht="12.75">
      <c r="A69" t="s">
        <v>7</v>
      </c>
      <c r="B69" t="s">
        <v>13</v>
      </c>
      <c r="C69" t="s">
        <v>237</v>
      </c>
      <c r="D69">
        <v>812</v>
      </c>
      <c r="E69">
        <v>1296</v>
      </c>
      <c r="F69">
        <v>3</v>
      </c>
      <c r="G69">
        <v>946</v>
      </c>
      <c r="H69">
        <v>5</v>
      </c>
      <c r="I69">
        <v>0</v>
      </c>
      <c r="J69">
        <v>133</v>
      </c>
    </row>
    <row r="70" spans="1:10" ht="12.75">
      <c r="A70" t="s">
        <v>7</v>
      </c>
      <c r="B70" t="s">
        <v>14</v>
      </c>
      <c r="C70" t="s">
        <v>238</v>
      </c>
      <c r="D70">
        <v>3615</v>
      </c>
      <c r="E70">
        <v>1777</v>
      </c>
      <c r="F70">
        <v>0</v>
      </c>
      <c r="G70">
        <v>817</v>
      </c>
      <c r="H70">
        <v>218</v>
      </c>
      <c r="I70">
        <v>0</v>
      </c>
      <c r="J70">
        <v>95</v>
      </c>
    </row>
    <row r="71" spans="1:10" ht="12.75">
      <c r="A71" t="s">
        <v>7</v>
      </c>
      <c r="B71" t="s">
        <v>15</v>
      </c>
      <c r="C71" t="s">
        <v>239</v>
      </c>
      <c r="D71">
        <v>1579</v>
      </c>
      <c r="E71">
        <v>1177</v>
      </c>
      <c r="F71">
        <v>0</v>
      </c>
      <c r="G71">
        <v>2371</v>
      </c>
      <c r="H71">
        <v>7</v>
      </c>
      <c r="I71">
        <v>0</v>
      </c>
      <c r="J71">
        <v>302</v>
      </c>
    </row>
    <row r="72" spans="1:10" ht="12.75">
      <c r="A72" t="s">
        <v>7</v>
      </c>
      <c r="B72" t="s">
        <v>16</v>
      </c>
      <c r="C72" t="s">
        <v>240</v>
      </c>
      <c r="D72">
        <v>6102</v>
      </c>
      <c r="E72">
        <v>3006</v>
      </c>
      <c r="F72">
        <v>0</v>
      </c>
      <c r="G72">
        <v>1403</v>
      </c>
      <c r="H72">
        <v>12</v>
      </c>
      <c r="I72">
        <v>0</v>
      </c>
      <c r="J72">
        <v>147</v>
      </c>
    </row>
    <row r="73" spans="1:10" ht="12.75">
      <c r="A73" t="s">
        <v>7</v>
      </c>
      <c r="B73" t="s">
        <v>17</v>
      </c>
      <c r="C73" t="s">
        <v>241</v>
      </c>
      <c r="D73">
        <v>0</v>
      </c>
      <c r="E73">
        <v>14</v>
      </c>
      <c r="F73">
        <v>0</v>
      </c>
      <c r="G73">
        <v>103</v>
      </c>
      <c r="H73">
        <v>0</v>
      </c>
      <c r="I73">
        <v>0</v>
      </c>
      <c r="J73">
        <v>24</v>
      </c>
    </row>
    <row r="74" spans="1:10" ht="12.75">
      <c r="A74" t="s">
        <v>19</v>
      </c>
      <c r="B74" t="s">
        <v>18</v>
      </c>
      <c r="C74" t="s">
        <v>242</v>
      </c>
      <c r="D74">
        <v>0</v>
      </c>
      <c r="E74">
        <v>0</v>
      </c>
      <c r="F74">
        <v>2</v>
      </c>
      <c r="G74">
        <v>726</v>
      </c>
      <c r="H74">
        <v>0</v>
      </c>
      <c r="I74">
        <v>0</v>
      </c>
      <c r="J74">
        <v>50</v>
      </c>
    </row>
    <row r="75" spans="1:10" ht="12.75">
      <c r="A75" t="s">
        <v>19</v>
      </c>
      <c r="B75" t="s">
        <v>20</v>
      </c>
      <c r="C75" t="s">
        <v>243</v>
      </c>
      <c r="D75">
        <v>6872</v>
      </c>
      <c r="E75">
        <v>6637</v>
      </c>
      <c r="F75">
        <v>55</v>
      </c>
      <c r="G75">
        <v>8679</v>
      </c>
      <c r="H75">
        <v>564</v>
      </c>
      <c r="I75">
        <v>0</v>
      </c>
      <c r="J75">
        <v>1362</v>
      </c>
    </row>
    <row r="76" spans="1:10" ht="12.75">
      <c r="A76" t="s">
        <v>19</v>
      </c>
      <c r="B76" t="s">
        <v>21</v>
      </c>
      <c r="C76" t="s">
        <v>244</v>
      </c>
      <c r="D76">
        <f>8418-103</f>
        <v>8315</v>
      </c>
      <c r="E76">
        <f>11293-775</f>
        <v>10518</v>
      </c>
      <c r="F76">
        <v>4</v>
      </c>
      <c r="G76">
        <v>7011</v>
      </c>
      <c r="H76">
        <v>1349</v>
      </c>
      <c r="I76">
        <v>0</v>
      </c>
      <c r="J76">
        <v>805</v>
      </c>
    </row>
    <row r="77" spans="1:10" ht="12.75">
      <c r="A77" t="s">
        <v>19</v>
      </c>
      <c r="B77" t="s">
        <v>164</v>
      </c>
      <c r="C77" t="s">
        <v>387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</row>
    <row r="78" spans="1:10" ht="12.75">
      <c r="A78" t="s">
        <v>19</v>
      </c>
      <c r="B78" t="s">
        <v>23</v>
      </c>
      <c r="C78" t="s">
        <v>245</v>
      </c>
      <c r="D78">
        <v>37</v>
      </c>
      <c r="E78">
        <v>19425</v>
      </c>
      <c r="F78">
        <v>46</v>
      </c>
      <c r="G78">
        <v>9757</v>
      </c>
      <c r="H78">
        <v>1033</v>
      </c>
      <c r="I78">
        <v>0</v>
      </c>
      <c r="J78">
        <v>860</v>
      </c>
    </row>
    <row r="79" spans="1:10" ht="12.75">
      <c r="A79" t="s">
        <v>19</v>
      </c>
      <c r="B79" t="s">
        <v>168</v>
      </c>
      <c r="C79" t="s">
        <v>246</v>
      </c>
      <c r="D79">
        <v>122</v>
      </c>
      <c r="E79">
        <v>0</v>
      </c>
      <c r="F79">
        <v>0</v>
      </c>
      <c r="G79">
        <v>1245</v>
      </c>
      <c r="H79">
        <v>0</v>
      </c>
      <c r="I79">
        <v>0</v>
      </c>
      <c r="J79">
        <v>0</v>
      </c>
    </row>
    <row r="80" spans="1:10" ht="12.75">
      <c r="A80" t="s">
        <v>19</v>
      </c>
      <c r="B80" t="s">
        <v>24</v>
      </c>
      <c r="C80" t="s">
        <v>247</v>
      </c>
      <c r="D80">
        <v>342</v>
      </c>
      <c r="E80">
        <v>1287</v>
      </c>
      <c r="F80">
        <v>4</v>
      </c>
      <c r="G80">
        <v>176</v>
      </c>
      <c r="H80">
        <v>222</v>
      </c>
      <c r="I80">
        <v>0</v>
      </c>
      <c r="J80">
        <v>0</v>
      </c>
    </row>
    <row r="81" spans="1:10" ht="12.75">
      <c r="A81" t="s">
        <v>19</v>
      </c>
      <c r="B81" t="s">
        <v>410</v>
      </c>
      <c r="C81" t="s">
        <v>416</v>
      </c>
      <c r="D81">
        <v>4</v>
      </c>
      <c r="E81">
        <v>0</v>
      </c>
      <c r="F81">
        <v>0</v>
      </c>
      <c r="G81">
        <v>0</v>
      </c>
      <c r="H81">
        <v>66</v>
      </c>
      <c r="I81">
        <v>0</v>
      </c>
      <c r="J81">
        <v>0</v>
      </c>
    </row>
    <row r="82" spans="1:10" ht="12.75">
      <c r="A82" t="s">
        <v>26</v>
      </c>
      <c r="B82" t="s">
        <v>25</v>
      </c>
      <c r="C82" t="s">
        <v>248</v>
      </c>
      <c r="D82">
        <v>282</v>
      </c>
      <c r="E82">
        <v>30</v>
      </c>
      <c r="F82">
        <v>0</v>
      </c>
      <c r="G82">
        <v>67</v>
      </c>
      <c r="H82">
        <v>0</v>
      </c>
      <c r="I82">
        <v>0</v>
      </c>
      <c r="J82">
        <v>0</v>
      </c>
    </row>
    <row r="83" spans="1:10" ht="12.75">
      <c r="A83" t="s">
        <v>26</v>
      </c>
      <c r="B83" t="s">
        <v>27</v>
      </c>
      <c r="C83" t="s">
        <v>250</v>
      </c>
      <c r="D83">
        <v>754</v>
      </c>
      <c r="E83">
        <v>0</v>
      </c>
      <c r="F83">
        <v>0</v>
      </c>
      <c r="G83">
        <v>172</v>
      </c>
      <c r="H83">
        <v>0</v>
      </c>
      <c r="I83">
        <v>0</v>
      </c>
      <c r="J83">
        <v>0</v>
      </c>
    </row>
    <row r="84" spans="1:10" ht="12.75">
      <c r="A84" t="s">
        <v>26</v>
      </c>
      <c r="B84" t="s">
        <v>28</v>
      </c>
      <c r="C84" t="s">
        <v>251</v>
      </c>
      <c r="D84">
        <v>1136</v>
      </c>
      <c r="E84">
        <v>3762</v>
      </c>
      <c r="F84">
        <v>4</v>
      </c>
      <c r="G84">
        <v>1607</v>
      </c>
      <c r="H84">
        <v>12</v>
      </c>
      <c r="I84">
        <v>0</v>
      </c>
      <c r="J84">
        <v>357</v>
      </c>
    </row>
    <row r="85" spans="1:10" ht="12.75">
      <c r="A85" t="s">
        <v>26</v>
      </c>
      <c r="B85" t="s">
        <v>29</v>
      </c>
      <c r="C85" t="s">
        <v>252</v>
      </c>
      <c r="D85">
        <v>607</v>
      </c>
      <c r="E85">
        <v>9477</v>
      </c>
      <c r="F85">
        <v>0</v>
      </c>
      <c r="G85">
        <v>3420</v>
      </c>
      <c r="H85">
        <v>108</v>
      </c>
      <c r="I85">
        <v>0</v>
      </c>
      <c r="J85">
        <v>412</v>
      </c>
    </row>
    <row r="86" spans="1:10" ht="12.75">
      <c r="A86" t="s">
        <v>26</v>
      </c>
      <c r="B86" t="s">
        <v>30</v>
      </c>
      <c r="C86" t="s">
        <v>253</v>
      </c>
      <c r="D86">
        <v>3993</v>
      </c>
      <c r="E86">
        <v>2274</v>
      </c>
      <c r="F86">
        <v>0</v>
      </c>
      <c r="G86">
        <v>4620</v>
      </c>
      <c r="H86">
        <v>213</v>
      </c>
      <c r="I86">
        <v>0</v>
      </c>
      <c r="J86">
        <v>379</v>
      </c>
    </row>
    <row r="87" spans="1:10" ht="12.75">
      <c r="A87" t="s">
        <v>26</v>
      </c>
      <c r="B87" t="s">
        <v>31</v>
      </c>
      <c r="C87" t="s">
        <v>254</v>
      </c>
      <c r="D87">
        <v>2173</v>
      </c>
      <c r="E87">
        <v>727</v>
      </c>
      <c r="F87">
        <v>8</v>
      </c>
      <c r="G87">
        <v>2496</v>
      </c>
      <c r="H87">
        <v>211</v>
      </c>
      <c r="I87">
        <v>0</v>
      </c>
      <c r="J87">
        <v>660</v>
      </c>
    </row>
    <row r="88" spans="1:10" ht="12.75">
      <c r="A88" t="s">
        <v>26</v>
      </c>
      <c r="B88" t="s">
        <v>32</v>
      </c>
      <c r="C88" t="s">
        <v>255</v>
      </c>
      <c r="D88">
        <v>155</v>
      </c>
      <c r="E88">
        <v>156</v>
      </c>
      <c r="F88">
        <v>0</v>
      </c>
      <c r="G88">
        <v>1846</v>
      </c>
      <c r="H88">
        <v>0</v>
      </c>
      <c r="I88">
        <v>0</v>
      </c>
      <c r="J88">
        <v>134</v>
      </c>
    </row>
    <row r="89" spans="1:10" ht="12.75">
      <c r="A89" t="s">
        <v>26</v>
      </c>
      <c r="B89" t="s">
        <v>33</v>
      </c>
      <c r="C89" t="s">
        <v>256</v>
      </c>
      <c r="D89">
        <v>0</v>
      </c>
      <c r="E89">
        <v>642</v>
      </c>
      <c r="F89">
        <v>0</v>
      </c>
      <c r="G89">
        <v>1957</v>
      </c>
      <c r="H89">
        <v>0</v>
      </c>
      <c r="I89">
        <v>0</v>
      </c>
      <c r="J89">
        <v>34</v>
      </c>
    </row>
    <row r="90" spans="1:10" ht="12.75">
      <c r="A90" t="s">
        <v>34</v>
      </c>
      <c r="B90" t="s">
        <v>165</v>
      </c>
      <c r="C90" t="s">
        <v>257</v>
      </c>
      <c r="D90">
        <v>0</v>
      </c>
      <c r="E90">
        <v>0</v>
      </c>
      <c r="F90">
        <v>0</v>
      </c>
      <c r="G90">
        <v>17</v>
      </c>
      <c r="H90">
        <v>0</v>
      </c>
      <c r="I90">
        <v>0</v>
      </c>
      <c r="J90">
        <v>0</v>
      </c>
    </row>
    <row r="91" spans="1:10" ht="12.75">
      <c r="A91" t="s">
        <v>34</v>
      </c>
      <c r="B91" t="s">
        <v>35</v>
      </c>
      <c r="C91" t="s">
        <v>258</v>
      </c>
      <c r="D91">
        <v>2217</v>
      </c>
      <c r="E91">
        <v>796</v>
      </c>
      <c r="F91">
        <v>0</v>
      </c>
      <c r="G91">
        <v>494</v>
      </c>
      <c r="H91">
        <v>628</v>
      </c>
      <c r="I91">
        <v>0</v>
      </c>
      <c r="J91">
        <v>139</v>
      </c>
    </row>
    <row r="92" spans="1:10" ht="12.75">
      <c r="A92" t="s">
        <v>34</v>
      </c>
      <c r="B92" t="s">
        <v>36</v>
      </c>
      <c r="C92" t="s">
        <v>259</v>
      </c>
      <c r="D92">
        <v>0</v>
      </c>
      <c r="E92">
        <v>0</v>
      </c>
      <c r="F92">
        <v>0</v>
      </c>
      <c r="G92">
        <v>14</v>
      </c>
      <c r="H92">
        <v>0</v>
      </c>
      <c r="I92">
        <v>0</v>
      </c>
      <c r="J92">
        <v>0</v>
      </c>
    </row>
    <row r="93" spans="1:10" ht="12.75">
      <c r="A93" t="s">
        <v>34</v>
      </c>
      <c r="B93" t="s">
        <v>37</v>
      </c>
      <c r="C93" t="s">
        <v>260</v>
      </c>
      <c r="D93">
        <v>28760</v>
      </c>
      <c r="E93">
        <v>2740</v>
      </c>
      <c r="F93">
        <v>9</v>
      </c>
      <c r="G93">
        <v>7102</v>
      </c>
      <c r="H93">
        <v>852</v>
      </c>
      <c r="I93">
        <v>0</v>
      </c>
      <c r="J93">
        <v>1305</v>
      </c>
    </row>
    <row r="94" spans="1:10" ht="12.75">
      <c r="A94" t="s">
        <v>34</v>
      </c>
      <c r="B94" t="s">
        <v>189</v>
      </c>
      <c r="C94" t="s">
        <v>261</v>
      </c>
      <c r="D94">
        <v>0</v>
      </c>
      <c r="E94">
        <v>0</v>
      </c>
      <c r="F94">
        <v>0</v>
      </c>
      <c r="G94">
        <v>37</v>
      </c>
      <c r="H94">
        <v>0</v>
      </c>
      <c r="I94">
        <v>0</v>
      </c>
      <c r="J94">
        <v>12</v>
      </c>
    </row>
    <row r="95" spans="1:10" ht="12.75">
      <c r="A95" t="s">
        <v>34</v>
      </c>
      <c r="B95" t="s">
        <v>38</v>
      </c>
      <c r="C95" t="s">
        <v>262</v>
      </c>
      <c r="D95">
        <v>2638</v>
      </c>
      <c r="E95">
        <v>5402</v>
      </c>
      <c r="F95">
        <v>0</v>
      </c>
      <c r="G95">
        <v>8757</v>
      </c>
      <c r="H95">
        <v>68</v>
      </c>
      <c r="I95">
        <v>0</v>
      </c>
      <c r="J95">
        <v>861</v>
      </c>
    </row>
    <row r="96" spans="1:10" ht="12.75">
      <c r="A96" t="s">
        <v>34</v>
      </c>
      <c r="B96" t="s">
        <v>39</v>
      </c>
      <c r="C96" t="s">
        <v>263</v>
      </c>
      <c r="D96">
        <v>269</v>
      </c>
      <c r="E96">
        <v>702</v>
      </c>
      <c r="F96">
        <v>0</v>
      </c>
      <c r="G96">
        <v>585</v>
      </c>
      <c r="H96">
        <v>3</v>
      </c>
      <c r="I96">
        <v>0</v>
      </c>
      <c r="J96">
        <v>38</v>
      </c>
    </row>
    <row r="97" spans="1:10" ht="12.75">
      <c r="A97" t="s">
        <v>34</v>
      </c>
      <c r="B97" t="s">
        <v>40</v>
      </c>
      <c r="C97" t="s">
        <v>264</v>
      </c>
      <c r="D97">
        <v>2072</v>
      </c>
      <c r="E97">
        <v>5904</v>
      </c>
      <c r="F97">
        <v>0</v>
      </c>
      <c r="G97">
        <v>1798</v>
      </c>
      <c r="H97">
        <v>0</v>
      </c>
      <c r="I97">
        <v>0</v>
      </c>
      <c r="J97">
        <v>66</v>
      </c>
    </row>
    <row r="98" spans="1:10" ht="12.75">
      <c r="A98" t="s">
        <v>34</v>
      </c>
      <c r="B98" t="s">
        <v>41</v>
      </c>
      <c r="C98" t="s">
        <v>265</v>
      </c>
      <c r="D98">
        <v>16564</v>
      </c>
      <c r="E98">
        <v>5326</v>
      </c>
      <c r="F98">
        <v>0</v>
      </c>
      <c r="G98">
        <v>8861</v>
      </c>
      <c r="H98">
        <v>281</v>
      </c>
      <c r="I98">
        <v>0</v>
      </c>
      <c r="J98">
        <v>614</v>
      </c>
    </row>
    <row r="99" spans="1:10" ht="12.75">
      <c r="A99" t="s">
        <v>34</v>
      </c>
      <c r="B99" t="s">
        <v>177</v>
      </c>
      <c r="C99" t="s">
        <v>266</v>
      </c>
      <c r="D99">
        <v>0</v>
      </c>
      <c r="E99">
        <v>115</v>
      </c>
      <c r="F99">
        <v>0</v>
      </c>
      <c r="G99">
        <v>0</v>
      </c>
      <c r="H99">
        <v>0</v>
      </c>
      <c r="I99">
        <v>0</v>
      </c>
      <c r="J99">
        <v>0</v>
      </c>
    </row>
    <row r="100" spans="1:10" ht="12.75">
      <c r="A100" t="s">
        <v>34</v>
      </c>
      <c r="B100" t="s">
        <v>190</v>
      </c>
      <c r="C100" t="s">
        <v>267</v>
      </c>
      <c r="D100">
        <v>60</v>
      </c>
      <c r="E100">
        <v>46</v>
      </c>
      <c r="F100">
        <v>0</v>
      </c>
      <c r="G100">
        <v>42</v>
      </c>
      <c r="H100">
        <v>0</v>
      </c>
      <c r="I100">
        <v>0</v>
      </c>
      <c r="J100">
        <v>0</v>
      </c>
    </row>
    <row r="101" spans="1:10" ht="12.75">
      <c r="A101" t="s">
        <v>34</v>
      </c>
      <c r="B101" t="s">
        <v>42</v>
      </c>
      <c r="C101" t="s">
        <v>268</v>
      </c>
      <c r="D101">
        <v>476</v>
      </c>
      <c r="E101">
        <v>3479</v>
      </c>
      <c r="F101">
        <v>0</v>
      </c>
      <c r="G101">
        <v>2163</v>
      </c>
      <c r="H101">
        <v>16</v>
      </c>
      <c r="I101">
        <v>0</v>
      </c>
      <c r="J101">
        <v>109</v>
      </c>
    </row>
    <row r="102" spans="1:10" ht="12.75">
      <c r="A102" t="s">
        <v>34</v>
      </c>
      <c r="B102" t="s">
        <v>411</v>
      </c>
      <c r="C102" t="s">
        <v>417</v>
      </c>
      <c r="D102">
        <v>0</v>
      </c>
      <c r="E102">
        <v>3</v>
      </c>
      <c r="F102">
        <v>0</v>
      </c>
      <c r="G102">
        <v>0</v>
      </c>
      <c r="H102">
        <v>0</v>
      </c>
      <c r="I102">
        <v>0</v>
      </c>
      <c r="J102">
        <v>0</v>
      </c>
    </row>
    <row r="103" spans="1:10" ht="12.75">
      <c r="A103" t="s">
        <v>34</v>
      </c>
      <c r="B103" t="s">
        <v>43</v>
      </c>
      <c r="C103" t="s">
        <v>269</v>
      </c>
      <c r="D103">
        <v>6389</v>
      </c>
      <c r="E103">
        <v>10901</v>
      </c>
      <c r="F103">
        <v>0</v>
      </c>
      <c r="G103">
        <v>7128</v>
      </c>
      <c r="H103">
        <v>358</v>
      </c>
      <c r="I103">
        <v>0</v>
      </c>
      <c r="J103">
        <v>1131</v>
      </c>
    </row>
    <row r="104" spans="1:10" ht="12.75">
      <c r="A104" t="s">
        <v>34</v>
      </c>
      <c r="B104" t="s">
        <v>44</v>
      </c>
      <c r="C104" t="s">
        <v>270</v>
      </c>
      <c r="D104">
        <v>1338</v>
      </c>
      <c r="E104">
        <v>2847</v>
      </c>
      <c r="F104">
        <v>4</v>
      </c>
      <c r="G104">
        <v>4854</v>
      </c>
      <c r="H104">
        <v>23</v>
      </c>
      <c r="I104">
        <v>0</v>
      </c>
      <c r="J104">
        <v>569</v>
      </c>
    </row>
    <row r="105" spans="1:10" ht="12.75">
      <c r="A105" t="s">
        <v>34</v>
      </c>
      <c r="B105" t="s">
        <v>45</v>
      </c>
      <c r="C105" t="s">
        <v>271</v>
      </c>
      <c r="D105">
        <v>7948</v>
      </c>
      <c r="E105">
        <v>9919</v>
      </c>
      <c r="F105">
        <v>7</v>
      </c>
      <c r="G105">
        <v>17011</v>
      </c>
      <c r="H105">
        <v>643</v>
      </c>
      <c r="I105">
        <v>0</v>
      </c>
      <c r="J105">
        <v>2031</v>
      </c>
    </row>
    <row r="106" spans="1:10" ht="12.75">
      <c r="A106" t="s">
        <v>34</v>
      </c>
      <c r="B106" t="s">
        <v>46</v>
      </c>
      <c r="C106" t="s">
        <v>272</v>
      </c>
      <c r="D106">
        <v>638</v>
      </c>
      <c r="E106">
        <v>1617</v>
      </c>
      <c r="F106">
        <v>0</v>
      </c>
      <c r="G106">
        <v>1390</v>
      </c>
      <c r="H106">
        <v>4</v>
      </c>
      <c r="I106">
        <v>0</v>
      </c>
      <c r="J106">
        <v>78</v>
      </c>
    </row>
    <row r="107" spans="1:10" ht="12.75">
      <c r="A107" t="s">
        <v>48</v>
      </c>
      <c r="B107" t="s">
        <v>47</v>
      </c>
      <c r="C107" t="s">
        <v>273</v>
      </c>
      <c r="D107">
        <v>76</v>
      </c>
      <c r="E107">
        <v>77</v>
      </c>
      <c r="F107">
        <v>0</v>
      </c>
      <c r="G107">
        <v>223</v>
      </c>
      <c r="H107">
        <v>0</v>
      </c>
      <c r="I107">
        <v>0</v>
      </c>
      <c r="J107">
        <v>0</v>
      </c>
    </row>
    <row r="108" spans="1:10" ht="12.75">
      <c r="A108" t="s">
        <v>48</v>
      </c>
      <c r="B108" t="s">
        <v>49</v>
      </c>
      <c r="C108" t="s">
        <v>274</v>
      </c>
      <c r="D108">
        <v>62</v>
      </c>
      <c r="E108">
        <v>29</v>
      </c>
      <c r="F108">
        <v>0</v>
      </c>
      <c r="G108">
        <v>1</v>
      </c>
      <c r="H108">
        <v>0</v>
      </c>
      <c r="I108">
        <v>0</v>
      </c>
      <c r="J108">
        <v>0</v>
      </c>
    </row>
    <row r="109" spans="1:10" ht="12.75">
      <c r="A109" t="s">
        <v>48</v>
      </c>
      <c r="B109" t="s">
        <v>412</v>
      </c>
      <c r="C109" t="s">
        <v>418</v>
      </c>
      <c r="D109">
        <v>0</v>
      </c>
      <c r="E109">
        <v>8</v>
      </c>
      <c r="F109">
        <v>0</v>
      </c>
      <c r="G109">
        <v>0</v>
      </c>
      <c r="H109">
        <v>0</v>
      </c>
      <c r="I109">
        <v>0</v>
      </c>
      <c r="J109">
        <v>0</v>
      </c>
    </row>
    <row r="110" spans="1:10" ht="12.75">
      <c r="A110" t="s">
        <v>48</v>
      </c>
      <c r="B110" t="s">
        <v>50</v>
      </c>
      <c r="C110" t="s">
        <v>275</v>
      </c>
      <c r="D110">
        <v>14184</v>
      </c>
      <c r="E110">
        <v>3788</v>
      </c>
      <c r="F110">
        <v>1</v>
      </c>
      <c r="G110">
        <v>7746</v>
      </c>
      <c r="H110">
        <v>155</v>
      </c>
      <c r="I110">
        <v>0</v>
      </c>
      <c r="J110">
        <v>835</v>
      </c>
    </row>
    <row r="111" spans="1:10" ht="12.75">
      <c r="A111" t="s">
        <v>48</v>
      </c>
      <c r="B111" t="s">
        <v>51</v>
      </c>
      <c r="C111" t="s">
        <v>276</v>
      </c>
      <c r="D111">
        <v>10966</v>
      </c>
      <c r="E111">
        <v>5344</v>
      </c>
      <c r="F111">
        <v>0</v>
      </c>
      <c r="G111">
        <v>2375</v>
      </c>
      <c r="H111">
        <v>96</v>
      </c>
      <c r="I111">
        <v>0</v>
      </c>
      <c r="J111">
        <v>154</v>
      </c>
    </row>
    <row r="112" spans="1:10" ht="12.75">
      <c r="A112" t="s">
        <v>48</v>
      </c>
      <c r="B112" t="s">
        <v>52</v>
      </c>
      <c r="C112" t="s">
        <v>277</v>
      </c>
      <c r="D112">
        <v>1108</v>
      </c>
      <c r="E112">
        <v>1165</v>
      </c>
      <c r="F112">
        <v>0</v>
      </c>
      <c r="G112">
        <v>898</v>
      </c>
      <c r="H112">
        <v>5</v>
      </c>
      <c r="I112">
        <v>0</v>
      </c>
      <c r="J112">
        <v>41</v>
      </c>
    </row>
    <row r="113" spans="1:10" ht="12.75">
      <c r="A113" t="s">
        <v>48</v>
      </c>
      <c r="B113" t="s">
        <v>419</v>
      </c>
      <c r="C113" t="s">
        <v>420</v>
      </c>
      <c r="D113">
        <v>6</v>
      </c>
      <c r="E113">
        <v>2</v>
      </c>
      <c r="F113">
        <v>0</v>
      </c>
      <c r="G113">
        <v>6</v>
      </c>
      <c r="H113">
        <v>0</v>
      </c>
      <c r="I113">
        <v>0</v>
      </c>
      <c r="J113">
        <v>0</v>
      </c>
    </row>
    <row r="114" spans="1:10" ht="12.75">
      <c r="A114" t="s">
        <v>48</v>
      </c>
      <c r="B114" t="s">
        <v>53</v>
      </c>
      <c r="C114" t="s">
        <v>278</v>
      </c>
      <c r="D114">
        <v>228</v>
      </c>
      <c r="E114">
        <v>419</v>
      </c>
      <c r="F114">
        <v>0</v>
      </c>
      <c r="G114">
        <v>6</v>
      </c>
      <c r="H114">
        <v>0</v>
      </c>
      <c r="I114">
        <v>0</v>
      </c>
      <c r="J114">
        <v>0</v>
      </c>
    </row>
    <row r="115" spans="1:10" ht="12.75">
      <c r="A115" t="s">
        <v>48</v>
      </c>
      <c r="B115" t="s">
        <v>54</v>
      </c>
      <c r="C115" t="s">
        <v>279</v>
      </c>
      <c r="D115">
        <v>1433</v>
      </c>
      <c r="E115">
        <v>1563</v>
      </c>
      <c r="F115">
        <v>6</v>
      </c>
      <c r="G115">
        <v>2040</v>
      </c>
      <c r="H115">
        <v>87</v>
      </c>
      <c r="I115">
        <v>0</v>
      </c>
      <c r="J115">
        <v>149</v>
      </c>
    </row>
    <row r="116" spans="1:10" ht="12.75">
      <c r="A116" t="s">
        <v>48</v>
      </c>
      <c r="B116" t="s">
        <v>55</v>
      </c>
      <c r="C116" t="s">
        <v>280</v>
      </c>
      <c r="D116">
        <v>4240</v>
      </c>
      <c r="E116">
        <v>6960</v>
      </c>
      <c r="F116">
        <v>4</v>
      </c>
      <c r="G116">
        <v>6247</v>
      </c>
      <c r="H116">
        <v>344</v>
      </c>
      <c r="I116">
        <v>0</v>
      </c>
      <c r="J116">
        <v>154</v>
      </c>
    </row>
    <row r="117" spans="1:10" ht="12.75">
      <c r="A117" t="s">
        <v>48</v>
      </c>
      <c r="B117" t="s">
        <v>56</v>
      </c>
      <c r="C117" t="s">
        <v>281</v>
      </c>
      <c r="D117">
        <v>2096</v>
      </c>
      <c r="E117">
        <v>670</v>
      </c>
      <c r="F117">
        <v>0</v>
      </c>
      <c r="G117">
        <v>351</v>
      </c>
      <c r="H117">
        <v>0</v>
      </c>
      <c r="I117">
        <v>0</v>
      </c>
      <c r="J117">
        <v>0</v>
      </c>
    </row>
    <row r="118" spans="1:10" ht="12.75">
      <c r="A118" t="s">
        <v>48</v>
      </c>
      <c r="B118" t="s">
        <v>57</v>
      </c>
      <c r="C118" t="s">
        <v>282</v>
      </c>
      <c r="D118">
        <v>2833</v>
      </c>
      <c r="E118">
        <v>1276</v>
      </c>
      <c r="F118">
        <v>0</v>
      </c>
      <c r="G118">
        <v>1158</v>
      </c>
      <c r="H118">
        <v>136</v>
      </c>
      <c r="I118">
        <v>0</v>
      </c>
      <c r="J118">
        <v>32</v>
      </c>
    </row>
    <row r="119" spans="1:10" ht="12.75">
      <c r="A119" t="s">
        <v>59</v>
      </c>
      <c r="B119" t="s">
        <v>58</v>
      </c>
      <c r="C119" t="s">
        <v>283</v>
      </c>
      <c r="D119">
        <v>0</v>
      </c>
      <c r="E119">
        <v>32</v>
      </c>
      <c r="F119">
        <v>54</v>
      </c>
      <c r="G119">
        <v>28</v>
      </c>
      <c r="H119">
        <v>316</v>
      </c>
      <c r="I119">
        <v>0</v>
      </c>
      <c r="J119">
        <v>6</v>
      </c>
    </row>
    <row r="120" spans="1:10" ht="12.75">
      <c r="A120" t="s">
        <v>59</v>
      </c>
      <c r="B120" t="s">
        <v>60</v>
      </c>
      <c r="C120" t="s">
        <v>284</v>
      </c>
      <c r="D120">
        <v>0</v>
      </c>
      <c r="E120">
        <v>0</v>
      </c>
      <c r="F120">
        <v>0</v>
      </c>
      <c r="G120">
        <v>28</v>
      </c>
      <c r="H120">
        <v>0</v>
      </c>
      <c r="I120">
        <v>0</v>
      </c>
      <c r="J120">
        <v>78</v>
      </c>
    </row>
    <row r="121" spans="1:10" ht="12.75">
      <c r="A121" t="s">
        <v>59</v>
      </c>
      <c r="B121" t="s">
        <v>61</v>
      </c>
      <c r="C121" t="s">
        <v>286</v>
      </c>
      <c r="D121">
        <v>0</v>
      </c>
      <c r="E121">
        <v>0</v>
      </c>
      <c r="F121">
        <v>72</v>
      </c>
      <c r="G121">
        <v>57</v>
      </c>
      <c r="H121">
        <v>0</v>
      </c>
      <c r="I121">
        <v>0</v>
      </c>
      <c r="J121">
        <v>100</v>
      </c>
    </row>
    <row r="122" spans="1:10" ht="12.75">
      <c r="A122" t="s">
        <v>63</v>
      </c>
      <c r="B122" t="s">
        <v>62</v>
      </c>
      <c r="C122" t="s">
        <v>287</v>
      </c>
      <c r="D122">
        <v>2492</v>
      </c>
      <c r="E122">
        <v>3523</v>
      </c>
      <c r="F122">
        <v>0</v>
      </c>
      <c r="G122">
        <v>1006</v>
      </c>
      <c r="H122">
        <v>122</v>
      </c>
      <c r="I122">
        <v>0</v>
      </c>
      <c r="J122">
        <v>108</v>
      </c>
    </row>
    <row r="123" spans="1:10" ht="12.75">
      <c r="A123" t="s">
        <v>63</v>
      </c>
      <c r="B123" t="s">
        <v>64</v>
      </c>
      <c r="C123" t="s">
        <v>288</v>
      </c>
      <c r="D123">
        <v>261</v>
      </c>
      <c r="E123">
        <v>9339</v>
      </c>
      <c r="F123">
        <v>0</v>
      </c>
      <c r="G123">
        <v>706</v>
      </c>
      <c r="H123">
        <v>186</v>
      </c>
      <c r="I123">
        <v>0</v>
      </c>
      <c r="J123">
        <v>25</v>
      </c>
    </row>
    <row r="124" spans="1:10" ht="12.75">
      <c r="A124" t="s">
        <v>63</v>
      </c>
      <c r="B124" t="s">
        <v>65</v>
      </c>
      <c r="C124" t="s">
        <v>289</v>
      </c>
      <c r="D124">
        <v>1331</v>
      </c>
      <c r="E124">
        <v>3127</v>
      </c>
      <c r="F124">
        <v>74</v>
      </c>
      <c r="G124">
        <v>526</v>
      </c>
      <c r="H124">
        <v>0</v>
      </c>
      <c r="I124">
        <v>0</v>
      </c>
      <c r="J124">
        <v>100</v>
      </c>
    </row>
    <row r="125" spans="1:10" ht="12.75">
      <c r="A125" t="s">
        <v>63</v>
      </c>
      <c r="B125" t="s">
        <v>66</v>
      </c>
      <c r="C125" t="s">
        <v>290</v>
      </c>
      <c r="D125">
        <v>60</v>
      </c>
      <c r="E125">
        <v>147</v>
      </c>
      <c r="F125">
        <v>0</v>
      </c>
      <c r="G125">
        <v>8</v>
      </c>
      <c r="H125">
        <v>0</v>
      </c>
      <c r="I125">
        <v>0</v>
      </c>
      <c r="J125">
        <v>0</v>
      </c>
    </row>
    <row r="126" spans="1:10" ht="12.75">
      <c r="A126" t="s">
        <v>68</v>
      </c>
      <c r="B126" t="s">
        <v>421</v>
      </c>
      <c r="C126" t="s">
        <v>422</v>
      </c>
      <c r="D126">
        <v>0</v>
      </c>
      <c r="E126">
        <v>0</v>
      </c>
      <c r="F126">
        <v>154</v>
      </c>
      <c r="G126">
        <v>0</v>
      </c>
      <c r="H126">
        <v>0</v>
      </c>
      <c r="I126">
        <v>0</v>
      </c>
      <c r="J126">
        <v>0</v>
      </c>
    </row>
    <row r="127" spans="1:10" ht="12.75">
      <c r="A127" t="s">
        <v>68</v>
      </c>
      <c r="B127" t="s">
        <v>67</v>
      </c>
      <c r="C127" t="s">
        <v>291</v>
      </c>
      <c r="D127">
        <v>369</v>
      </c>
      <c r="E127">
        <v>168</v>
      </c>
      <c r="F127">
        <v>16751</v>
      </c>
      <c r="G127">
        <v>1851</v>
      </c>
      <c r="H127">
        <v>3</v>
      </c>
      <c r="I127">
        <v>326</v>
      </c>
      <c r="J127">
        <v>12</v>
      </c>
    </row>
    <row r="128" spans="1:10" ht="12.75">
      <c r="A128" t="s">
        <v>70</v>
      </c>
      <c r="B128" t="s">
        <v>69</v>
      </c>
      <c r="C128" t="s">
        <v>292</v>
      </c>
      <c r="D128">
        <v>13074</v>
      </c>
      <c r="E128">
        <v>1509</v>
      </c>
      <c r="F128">
        <v>64</v>
      </c>
      <c r="G128">
        <v>1398</v>
      </c>
      <c r="H128">
        <v>362</v>
      </c>
      <c r="I128">
        <v>0</v>
      </c>
      <c r="J128">
        <v>104</v>
      </c>
    </row>
    <row r="129" spans="1:10" ht="12.75">
      <c r="A129" t="s">
        <v>70</v>
      </c>
      <c r="B129" t="s">
        <v>71</v>
      </c>
      <c r="C129" t="s">
        <v>293</v>
      </c>
      <c r="D129">
        <v>6546</v>
      </c>
      <c r="E129">
        <v>364</v>
      </c>
      <c r="F129">
        <v>0</v>
      </c>
      <c r="G129">
        <v>1320</v>
      </c>
      <c r="H129">
        <v>114</v>
      </c>
      <c r="I129">
        <v>0</v>
      </c>
      <c r="J129">
        <v>219</v>
      </c>
    </row>
    <row r="130" spans="1:10" ht="12.75">
      <c r="A130" t="s">
        <v>70</v>
      </c>
      <c r="B130" t="s">
        <v>72</v>
      </c>
      <c r="C130" t="s">
        <v>294</v>
      </c>
      <c r="D130">
        <v>37689</v>
      </c>
      <c r="E130">
        <v>14070</v>
      </c>
      <c r="F130">
        <v>0</v>
      </c>
      <c r="G130">
        <v>5591</v>
      </c>
      <c r="H130">
        <v>1070</v>
      </c>
      <c r="I130">
        <v>0</v>
      </c>
      <c r="J130">
        <v>473</v>
      </c>
    </row>
    <row r="131" spans="1:10" ht="12.75">
      <c r="A131" t="s">
        <v>70</v>
      </c>
      <c r="B131" t="s">
        <v>423</v>
      </c>
      <c r="C131" t="s">
        <v>424</v>
      </c>
      <c r="D131">
        <v>0</v>
      </c>
      <c r="E131">
        <v>0</v>
      </c>
      <c r="F131">
        <v>0</v>
      </c>
      <c r="G131">
        <v>28</v>
      </c>
      <c r="H131">
        <v>0</v>
      </c>
      <c r="I131">
        <v>0</v>
      </c>
      <c r="J131">
        <v>0</v>
      </c>
    </row>
    <row r="132" spans="1:10" ht="12.75">
      <c r="A132" t="s">
        <v>70</v>
      </c>
      <c r="B132" t="s">
        <v>169</v>
      </c>
      <c r="C132" t="s">
        <v>295</v>
      </c>
      <c r="D132">
        <v>342</v>
      </c>
      <c r="E132">
        <v>210</v>
      </c>
      <c r="F132">
        <v>0</v>
      </c>
      <c r="G132">
        <v>84</v>
      </c>
      <c r="H132">
        <v>42</v>
      </c>
      <c r="I132">
        <v>0</v>
      </c>
      <c r="J132">
        <v>13</v>
      </c>
    </row>
    <row r="133" spans="1:10" ht="12.75">
      <c r="A133" t="s">
        <v>70</v>
      </c>
      <c r="B133" t="s">
        <v>73</v>
      </c>
      <c r="C133" t="s">
        <v>296</v>
      </c>
      <c r="D133">
        <v>2019</v>
      </c>
      <c r="E133">
        <v>1405</v>
      </c>
      <c r="F133">
        <v>0</v>
      </c>
      <c r="G133">
        <v>642</v>
      </c>
      <c r="H133">
        <v>10</v>
      </c>
      <c r="I133">
        <v>0</v>
      </c>
      <c r="J133">
        <v>28</v>
      </c>
    </row>
    <row r="134" spans="1:10" ht="12.75">
      <c r="A134" t="s">
        <v>70</v>
      </c>
      <c r="B134" t="s">
        <v>74</v>
      </c>
      <c r="C134" t="s">
        <v>297</v>
      </c>
      <c r="D134">
        <v>33233</v>
      </c>
      <c r="E134">
        <v>10488</v>
      </c>
      <c r="F134">
        <v>0</v>
      </c>
      <c r="G134">
        <v>5976</v>
      </c>
      <c r="H134">
        <v>1368</v>
      </c>
      <c r="I134">
        <v>0</v>
      </c>
      <c r="J134">
        <v>305</v>
      </c>
    </row>
    <row r="135" spans="1:10" ht="12.75">
      <c r="A135" t="s">
        <v>70</v>
      </c>
      <c r="B135" t="s">
        <v>75</v>
      </c>
      <c r="C135" t="s">
        <v>298</v>
      </c>
      <c r="D135">
        <v>2277</v>
      </c>
      <c r="E135">
        <v>1177</v>
      </c>
      <c r="F135">
        <v>0</v>
      </c>
      <c r="G135">
        <v>147</v>
      </c>
      <c r="H135">
        <v>81</v>
      </c>
      <c r="I135">
        <v>0</v>
      </c>
      <c r="J135">
        <v>0</v>
      </c>
    </row>
    <row r="136" spans="1:10" ht="12.75">
      <c r="A136" t="s">
        <v>70</v>
      </c>
      <c r="B136" t="s">
        <v>76</v>
      </c>
      <c r="C136" t="s">
        <v>299</v>
      </c>
      <c r="D136">
        <v>10190</v>
      </c>
      <c r="E136">
        <v>3489</v>
      </c>
      <c r="F136">
        <v>37</v>
      </c>
      <c r="G136">
        <v>1107</v>
      </c>
      <c r="H136">
        <v>575</v>
      </c>
      <c r="I136">
        <v>0</v>
      </c>
      <c r="J136">
        <v>52</v>
      </c>
    </row>
    <row r="137" spans="1:10" ht="12.75">
      <c r="A137" t="s">
        <v>70</v>
      </c>
      <c r="B137" t="s">
        <v>181</v>
      </c>
      <c r="C137" t="s">
        <v>300</v>
      </c>
      <c r="D137">
        <v>0</v>
      </c>
      <c r="E137">
        <v>30</v>
      </c>
      <c r="F137">
        <v>0</v>
      </c>
      <c r="G137">
        <v>0</v>
      </c>
      <c r="H137">
        <v>0</v>
      </c>
      <c r="I137">
        <v>0</v>
      </c>
      <c r="J137">
        <v>0</v>
      </c>
    </row>
    <row r="138" spans="1:10" ht="12.75">
      <c r="A138" t="s">
        <v>70</v>
      </c>
      <c r="B138" t="s">
        <v>77</v>
      </c>
      <c r="C138" t="s">
        <v>301</v>
      </c>
      <c r="D138">
        <v>2967</v>
      </c>
      <c r="E138">
        <v>427</v>
      </c>
      <c r="F138">
        <v>0</v>
      </c>
      <c r="G138">
        <v>1081</v>
      </c>
      <c r="H138">
        <v>4</v>
      </c>
      <c r="I138">
        <v>0</v>
      </c>
      <c r="J138">
        <v>117</v>
      </c>
    </row>
    <row r="139" spans="1:10" ht="12.75">
      <c r="A139" t="s">
        <v>70</v>
      </c>
      <c r="B139" t="s">
        <v>78</v>
      </c>
      <c r="C139" t="s">
        <v>302</v>
      </c>
      <c r="D139">
        <v>7963</v>
      </c>
      <c r="E139">
        <v>1557</v>
      </c>
      <c r="F139">
        <v>0</v>
      </c>
      <c r="G139">
        <v>1031</v>
      </c>
      <c r="H139">
        <v>374</v>
      </c>
      <c r="I139">
        <v>0</v>
      </c>
      <c r="J139">
        <v>76</v>
      </c>
    </row>
    <row r="140" spans="1:10" ht="12.75">
      <c r="A140" t="s">
        <v>70</v>
      </c>
      <c r="B140" t="s">
        <v>79</v>
      </c>
      <c r="C140" t="s">
        <v>303</v>
      </c>
      <c r="D140">
        <v>4638</v>
      </c>
      <c r="E140">
        <v>314</v>
      </c>
      <c r="F140">
        <v>0</v>
      </c>
      <c r="G140">
        <v>708</v>
      </c>
      <c r="H140">
        <v>7</v>
      </c>
      <c r="I140">
        <v>0</v>
      </c>
      <c r="J140">
        <v>63</v>
      </c>
    </row>
    <row r="141" spans="1:10" ht="12.75">
      <c r="A141" t="s">
        <v>70</v>
      </c>
      <c r="B141" t="s">
        <v>176</v>
      </c>
      <c r="C141" t="s">
        <v>455</v>
      </c>
      <c r="D141">
        <v>1901</v>
      </c>
      <c r="E141">
        <v>243</v>
      </c>
      <c r="F141">
        <v>0</v>
      </c>
      <c r="G141">
        <v>188</v>
      </c>
      <c r="H141">
        <v>48</v>
      </c>
      <c r="I141">
        <v>0</v>
      </c>
      <c r="J141">
        <v>41</v>
      </c>
    </row>
    <row r="142" spans="1:10" ht="12.75">
      <c r="A142" t="s">
        <v>70</v>
      </c>
      <c r="B142" t="s">
        <v>80</v>
      </c>
      <c r="C142" t="s">
        <v>304</v>
      </c>
      <c r="D142">
        <v>0</v>
      </c>
      <c r="E142">
        <v>0</v>
      </c>
      <c r="F142">
        <v>0</v>
      </c>
      <c r="G142">
        <v>34</v>
      </c>
      <c r="H142">
        <v>0</v>
      </c>
      <c r="I142">
        <v>0</v>
      </c>
      <c r="J142">
        <v>0</v>
      </c>
    </row>
    <row r="143" spans="1:10" ht="12.75">
      <c r="A143" t="s">
        <v>70</v>
      </c>
      <c r="B143" t="s">
        <v>178</v>
      </c>
      <c r="C143" t="s">
        <v>305</v>
      </c>
      <c r="D143">
        <v>1362</v>
      </c>
      <c r="E143">
        <v>155</v>
      </c>
      <c r="F143">
        <v>0</v>
      </c>
      <c r="G143">
        <v>176</v>
      </c>
      <c r="H143">
        <v>114</v>
      </c>
      <c r="I143">
        <v>0</v>
      </c>
      <c r="J143">
        <v>1</v>
      </c>
    </row>
    <row r="144" spans="1:10" ht="12.75">
      <c r="A144" t="s">
        <v>70</v>
      </c>
      <c r="B144" t="s">
        <v>22</v>
      </c>
      <c r="C144" t="s">
        <v>306</v>
      </c>
      <c r="D144">
        <v>22363</v>
      </c>
      <c r="E144">
        <v>10612</v>
      </c>
      <c r="F144">
        <v>2</v>
      </c>
      <c r="G144">
        <v>4845</v>
      </c>
      <c r="H144">
        <v>1375</v>
      </c>
      <c r="I144">
        <v>4</v>
      </c>
      <c r="J144">
        <v>589</v>
      </c>
    </row>
    <row r="145" spans="1:10" ht="12.75">
      <c r="A145" t="s">
        <v>70</v>
      </c>
      <c r="B145" t="s">
        <v>81</v>
      </c>
      <c r="C145" t="s">
        <v>307</v>
      </c>
      <c r="D145">
        <v>31055</v>
      </c>
      <c r="E145">
        <v>5123</v>
      </c>
      <c r="F145">
        <v>17</v>
      </c>
      <c r="G145">
        <v>9025</v>
      </c>
      <c r="H145">
        <v>595</v>
      </c>
      <c r="I145">
        <v>0</v>
      </c>
      <c r="J145">
        <v>2084</v>
      </c>
    </row>
    <row r="146" spans="1:10" ht="12.75">
      <c r="A146" t="s">
        <v>70</v>
      </c>
      <c r="B146" t="s">
        <v>174</v>
      </c>
      <c r="C146" t="s">
        <v>456</v>
      </c>
      <c r="D146">
        <v>15501</v>
      </c>
      <c r="E146">
        <v>6219</v>
      </c>
      <c r="F146">
        <v>0</v>
      </c>
      <c r="G146">
        <v>554</v>
      </c>
      <c r="H146">
        <v>1042</v>
      </c>
      <c r="I146">
        <v>0</v>
      </c>
      <c r="J146">
        <v>88</v>
      </c>
    </row>
    <row r="147" spans="1:10" ht="12.75">
      <c r="A147" t="s">
        <v>70</v>
      </c>
      <c r="B147" t="s">
        <v>82</v>
      </c>
      <c r="C147" t="s">
        <v>308</v>
      </c>
      <c r="D147">
        <v>5669</v>
      </c>
      <c r="E147">
        <v>508</v>
      </c>
      <c r="F147">
        <v>0</v>
      </c>
      <c r="G147">
        <v>600</v>
      </c>
      <c r="H147">
        <v>124</v>
      </c>
      <c r="I147">
        <v>0</v>
      </c>
      <c r="J147">
        <v>84</v>
      </c>
    </row>
    <row r="148" spans="1:10" ht="12.75">
      <c r="A148" t="s">
        <v>70</v>
      </c>
      <c r="B148" t="s">
        <v>83</v>
      </c>
      <c r="C148" t="s">
        <v>309</v>
      </c>
      <c r="D148">
        <v>88</v>
      </c>
      <c r="E148">
        <v>2619</v>
      </c>
      <c r="F148">
        <v>0</v>
      </c>
      <c r="G148">
        <v>2435</v>
      </c>
      <c r="H148">
        <v>22</v>
      </c>
      <c r="I148">
        <v>0</v>
      </c>
      <c r="J148">
        <v>666</v>
      </c>
    </row>
    <row r="149" spans="1:10" ht="12.75">
      <c r="A149" t="s">
        <v>70</v>
      </c>
      <c r="B149" t="s">
        <v>84</v>
      </c>
      <c r="C149" t="s">
        <v>310</v>
      </c>
      <c r="D149">
        <v>19320</v>
      </c>
      <c r="E149">
        <v>4563</v>
      </c>
      <c r="F149">
        <v>12</v>
      </c>
      <c r="G149">
        <v>2798</v>
      </c>
      <c r="H149">
        <v>828</v>
      </c>
      <c r="I149">
        <v>0</v>
      </c>
      <c r="J149">
        <v>181</v>
      </c>
    </row>
    <row r="150" spans="1:10" ht="12.75">
      <c r="A150" t="s">
        <v>70</v>
      </c>
      <c r="B150" t="s">
        <v>85</v>
      </c>
      <c r="C150" t="s">
        <v>311</v>
      </c>
      <c r="D150">
        <v>345</v>
      </c>
      <c r="E150">
        <v>31</v>
      </c>
      <c r="F150">
        <v>0</v>
      </c>
      <c r="G150">
        <v>84</v>
      </c>
      <c r="H150">
        <v>102</v>
      </c>
      <c r="I150">
        <v>0</v>
      </c>
      <c r="J150">
        <v>127</v>
      </c>
    </row>
    <row r="151" spans="1:10" ht="12.75">
      <c r="A151" t="s">
        <v>70</v>
      </c>
      <c r="B151" t="s">
        <v>86</v>
      </c>
      <c r="C151" t="s">
        <v>312</v>
      </c>
      <c r="D151">
        <v>20278</v>
      </c>
      <c r="E151">
        <v>6026</v>
      </c>
      <c r="F151">
        <v>0</v>
      </c>
      <c r="G151">
        <v>1232</v>
      </c>
      <c r="H151">
        <v>897</v>
      </c>
      <c r="I151">
        <v>0</v>
      </c>
      <c r="J151">
        <v>338</v>
      </c>
    </row>
    <row r="152" spans="1:10" ht="12.75">
      <c r="A152" t="s">
        <v>70</v>
      </c>
      <c r="B152" t="s">
        <v>87</v>
      </c>
      <c r="C152" t="s">
        <v>313</v>
      </c>
      <c r="D152">
        <v>6773</v>
      </c>
      <c r="E152">
        <v>819</v>
      </c>
      <c r="F152">
        <v>0</v>
      </c>
      <c r="G152">
        <v>147</v>
      </c>
      <c r="H152">
        <v>167</v>
      </c>
      <c r="I152">
        <v>0</v>
      </c>
      <c r="J152">
        <v>42</v>
      </c>
    </row>
    <row r="153" spans="1:10" ht="12.75">
      <c r="A153" t="s">
        <v>70</v>
      </c>
      <c r="B153" t="s">
        <v>88</v>
      </c>
      <c r="C153" t="s">
        <v>314</v>
      </c>
      <c r="D153">
        <v>43152</v>
      </c>
      <c r="E153">
        <v>6396</v>
      </c>
      <c r="F153">
        <v>0</v>
      </c>
      <c r="G153">
        <v>3021</v>
      </c>
      <c r="H153">
        <v>1261</v>
      </c>
      <c r="I153">
        <v>0</v>
      </c>
      <c r="J153">
        <v>134</v>
      </c>
    </row>
    <row r="154" spans="1:10" ht="12.75">
      <c r="A154" t="s">
        <v>70</v>
      </c>
      <c r="B154" t="s">
        <v>89</v>
      </c>
      <c r="C154" t="s">
        <v>457</v>
      </c>
      <c r="D154">
        <v>38</v>
      </c>
      <c r="E154">
        <v>13</v>
      </c>
      <c r="F154">
        <v>0</v>
      </c>
      <c r="G154">
        <v>238</v>
      </c>
      <c r="H154">
        <v>314</v>
      </c>
      <c r="I154">
        <v>0</v>
      </c>
      <c r="J154">
        <v>64</v>
      </c>
    </row>
    <row r="155" spans="1:10" ht="12.75">
      <c r="A155" t="s">
        <v>70</v>
      </c>
      <c r="B155" t="s">
        <v>90</v>
      </c>
      <c r="C155" t="s">
        <v>315</v>
      </c>
      <c r="D155">
        <v>8971</v>
      </c>
      <c r="E155">
        <v>235</v>
      </c>
      <c r="F155">
        <v>81</v>
      </c>
      <c r="G155">
        <v>358</v>
      </c>
      <c r="H155">
        <v>312</v>
      </c>
      <c r="I155">
        <v>0</v>
      </c>
      <c r="J155">
        <v>4</v>
      </c>
    </row>
    <row r="156" spans="1:10" ht="12.75">
      <c r="A156" t="s">
        <v>70</v>
      </c>
      <c r="B156" t="s">
        <v>170</v>
      </c>
      <c r="C156" t="s">
        <v>316</v>
      </c>
      <c r="D156">
        <v>898</v>
      </c>
      <c r="E156">
        <v>378</v>
      </c>
      <c r="F156">
        <v>0</v>
      </c>
      <c r="G156">
        <v>124</v>
      </c>
      <c r="H156">
        <v>75</v>
      </c>
      <c r="I156">
        <v>0</v>
      </c>
      <c r="J156">
        <v>6</v>
      </c>
    </row>
    <row r="157" spans="1:10" ht="12.75">
      <c r="A157" t="s">
        <v>70</v>
      </c>
      <c r="B157" t="s">
        <v>91</v>
      </c>
      <c r="C157" t="s">
        <v>317</v>
      </c>
      <c r="D157">
        <v>192</v>
      </c>
      <c r="E157">
        <v>23</v>
      </c>
      <c r="F157">
        <v>0</v>
      </c>
      <c r="G157">
        <v>63</v>
      </c>
      <c r="H157">
        <v>0</v>
      </c>
      <c r="I157">
        <v>0</v>
      </c>
      <c r="J157">
        <v>0</v>
      </c>
    </row>
    <row r="158" spans="1:10" ht="12.75">
      <c r="A158" t="s">
        <v>70</v>
      </c>
      <c r="B158" t="s">
        <v>318</v>
      </c>
      <c r="C158" t="s">
        <v>319</v>
      </c>
      <c r="D158">
        <v>555</v>
      </c>
      <c r="E158">
        <v>90</v>
      </c>
      <c r="F158">
        <v>0</v>
      </c>
      <c r="G158">
        <v>59</v>
      </c>
      <c r="H158">
        <v>3</v>
      </c>
      <c r="I158">
        <v>0</v>
      </c>
      <c r="J158">
        <v>4</v>
      </c>
    </row>
    <row r="159" spans="1:10" ht="12.75">
      <c r="A159" t="s">
        <v>70</v>
      </c>
      <c r="B159" t="s">
        <v>92</v>
      </c>
      <c r="C159" t="s">
        <v>320</v>
      </c>
      <c r="D159">
        <v>3176</v>
      </c>
      <c r="E159">
        <v>363</v>
      </c>
      <c r="F159">
        <v>0</v>
      </c>
      <c r="G159">
        <v>121</v>
      </c>
      <c r="H159">
        <v>39</v>
      </c>
      <c r="I159">
        <v>0</v>
      </c>
      <c r="J159">
        <v>0</v>
      </c>
    </row>
    <row r="160" spans="1:10" ht="12.75">
      <c r="A160" t="s">
        <v>70</v>
      </c>
      <c r="B160" t="s">
        <v>93</v>
      </c>
      <c r="C160" t="s">
        <v>321</v>
      </c>
      <c r="D160">
        <v>7257</v>
      </c>
      <c r="E160">
        <v>3661</v>
      </c>
      <c r="F160">
        <v>0</v>
      </c>
      <c r="G160">
        <v>2286</v>
      </c>
      <c r="H160">
        <v>423</v>
      </c>
      <c r="I160">
        <v>0</v>
      </c>
      <c r="J160">
        <v>196</v>
      </c>
    </row>
    <row r="161" spans="1:10" ht="12.75">
      <c r="A161" t="s">
        <v>70</v>
      </c>
      <c r="B161" t="s">
        <v>94</v>
      </c>
      <c r="C161" t="s">
        <v>322</v>
      </c>
      <c r="D161">
        <v>1206</v>
      </c>
      <c r="E161">
        <v>584</v>
      </c>
      <c r="F161">
        <v>0</v>
      </c>
      <c r="G161">
        <v>1651</v>
      </c>
      <c r="H161">
        <v>20</v>
      </c>
      <c r="I161">
        <v>0</v>
      </c>
      <c r="J161">
        <v>445</v>
      </c>
    </row>
    <row r="162" spans="1:10" ht="12.75">
      <c r="A162" t="s">
        <v>70</v>
      </c>
      <c r="B162" t="s">
        <v>95</v>
      </c>
      <c r="C162" t="s">
        <v>323</v>
      </c>
      <c r="D162">
        <v>23560</v>
      </c>
      <c r="E162">
        <v>3195</v>
      </c>
      <c r="F162">
        <v>30</v>
      </c>
      <c r="G162">
        <v>1808</v>
      </c>
      <c r="H162">
        <v>978</v>
      </c>
      <c r="I162">
        <v>0</v>
      </c>
      <c r="J162">
        <v>147</v>
      </c>
    </row>
    <row r="163" spans="1:10" ht="12.75">
      <c r="A163" t="s">
        <v>70</v>
      </c>
      <c r="B163" t="s">
        <v>96</v>
      </c>
      <c r="C163" t="s">
        <v>324</v>
      </c>
      <c r="D163">
        <v>132</v>
      </c>
      <c r="E163">
        <v>1305</v>
      </c>
      <c r="F163">
        <v>7</v>
      </c>
      <c r="G163">
        <v>1471</v>
      </c>
      <c r="H163">
        <v>12</v>
      </c>
      <c r="I163">
        <v>0</v>
      </c>
      <c r="J163">
        <v>348</v>
      </c>
    </row>
    <row r="164" spans="1:10" ht="12.75">
      <c r="A164" t="s">
        <v>70</v>
      </c>
      <c r="B164" t="s">
        <v>98</v>
      </c>
      <c r="C164" t="s">
        <v>325</v>
      </c>
      <c r="D164">
        <v>10577</v>
      </c>
      <c r="E164">
        <v>673</v>
      </c>
      <c r="F164">
        <v>0</v>
      </c>
      <c r="G164">
        <v>795</v>
      </c>
      <c r="H164">
        <v>201</v>
      </c>
      <c r="I164">
        <v>0</v>
      </c>
      <c r="J164">
        <v>16</v>
      </c>
    </row>
    <row r="165" spans="1:10" ht="12.75">
      <c r="A165" t="s">
        <v>70</v>
      </c>
      <c r="B165" t="s">
        <v>99</v>
      </c>
      <c r="C165" t="s">
        <v>458</v>
      </c>
      <c r="D165">
        <v>5468</v>
      </c>
      <c r="E165">
        <v>2</v>
      </c>
      <c r="F165">
        <v>0</v>
      </c>
      <c r="G165">
        <v>0</v>
      </c>
      <c r="H165">
        <v>689</v>
      </c>
      <c r="I165">
        <v>0</v>
      </c>
      <c r="J165">
        <v>0</v>
      </c>
    </row>
    <row r="166" spans="1:10" ht="12.75">
      <c r="A166" t="s">
        <v>70</v>
      </c>
      <c r="B166" t="s">
        <v>100</v>
      </c>
      <c r="C166" t="s">
        <v>326</v>
      </c>
      <c r="D166">
        <v>1143</v>
      </c>
      <c r="E166">
        <v>696</v>
      </c>
      <c r="F166">
        <v>4</v>
      </c>
      <c r="G166">
        <v>202</v>
      </c>
      <c r="H166">
        <v>162</v>
      </c>
      <c r="I166">
        <v>0</v>
      </c>
      <c r="J166">
        <v>4</v>
      </c>
    </row>
    <row r="167" spans="1:10" ht="12.75">
      <c r="A167" t="s">
        <v>70</v>
      </c>
      <c r="B167" t="s">
        <v>101</v>
      </c>
      <c r="C167" t="s">
        <v>327</v>
      </c>
      <c r="D167">
        <v>862</v>
      </c>
      <c r="E167">
        <v>2380</v>
      </c>
      <c r="F167">
        <v>0</v>
      </c>
      <c r="G167">
        <v>2802</v>
      </c>
      <c r="H167">
        <v>56</v>
      </c>
      <c r="I167">
        <v>0</v>
      </c>
      <c r="J167">
        <v>687</v>
      </c>
    </row>
    <row r="168" spans="1:10" ht="12.75">
      <c r="A168" t="s">
        <v>70</v>
      </c>
      <c r="B168" t="s">
        <v>102</v>
      </c>
      <c r="C168" t="s">
        <v>328</v>
      </c>
      <c r="D168">
        <v>11659</v>
      </c>
      <c r="E168">
        <v>6416</v>
      </c>
      <c r="F168">
        <v>4</v>
      </c>
      <c r="G168">
        <v>1651</v>
      </c>
      <c r="H168">
        <v>932</v>
      </c>
      <c r="I168">
        <v>0</v>
      </c>
      <c r="J168">
        <v>47</v>
      </c>
    </row>
    <row r="169" spans="1:10" ht="12.75">
      <c r="A169" t="s">
        <v>70</v>
      </c>
      <c r="B169" t="s">
        <v>103</v>
      </c>
      <c r="C169" t="s">
        <v>329</v>
      </c>
      <c r="D169">
        <v>10843</v>
      </c>
      <c r="E169">
        <v>1789</v>
      </c>
      <c r="F169">
        <v>0</v>
      </c>
      <c r="G169">
        <v>1013</v>
      </c>
      <c r="H169">
        <v>262</v>
      </c>
      <c r="I169">
        <v>0</v>
      </c>
      <c r="J169">
        <v>12</v>
      </c>
    </row>
    <row r="170" spans="1:10" ht="12.75">
      <c r="A170" t="s">
        <v>70</v>
      </c>
      <c r="B170" t="s">
        <v>104</v>
      </c>
      <c r="C170" t="s">
        <v>330</v>
      </c>
      <c r="D170">
        <v>1128</v>
      </c>
      <c r="E170">
        <v>14</v>
      </c>
      <c r="F170">
        <v>0</v>
      </c>
      <c r="G170">
        <v>74</v>
      </c>
      <c r="H170">
        <v>0</v>
      </c>
      <c r="I170">
        <v>0</v>
      </c>
      <c r="J170">
        <v>0</v>
      </c>
    </row>
    <row r="171" spans="1:10" ht="12.75">
      <c r="A171" t="s">
        <v>70</v>
      </c>
      <c r="B171" t="s">
        <v>105</v>
      </c>
      <c r="C171" t="s">
        <v>331</v>
      </c>
      <c r="D171">
        <v>403</v>
      </c>
      <c r="E171">
        <v>202</v>
      </c>
      <c r="F171">
        <v>0</v>
      </c>
      <c r="G171">
        <v>3518</v>
      </c>
      <c r="H171">
        <v>0</v>
      </c>
      <c r="I171">
        <v>0</v>
      </c>
      <c r="J171">
        <v>352</v>
      </c>
    </row>
    <row r="172" spans="1:10" ht="12.75">
      <c r="A172" t="s">
        <v>70</v>
      </c>
      <c r="B172" t="s">
        <v>106</v>
      </c>
      <c r="C172" t="s">
        <v>332</v>
      </c>
      <c r="D172">
        <v>2136</v>
      </c>
      <c r="E172">
        <v>260</v>
      </c>
      <c r="F172">
        <v>0</v>
      </c>
      <c r="G172">
        <v>505</v>
      </c>
      <c r="H172">
        <v>3</v>
      </c>
      <c r="I172">
        <v>0</v>
      </c>
      <c r="J172">
        <v>40</v>
      </c>
    </row>
    <row r="173" spans="1:10" ht="12.75">
      <c r="A173" t="s">
        <v>70</v>
      </c>
      <c r="B173" t="s">
        <v>107</v>
      </c>
      <c r="C173" t="s">
        <v>333</v>
      </c>
      <c r="D173">
        <v>4097</v>
      </c>
      <c r="E173">
        <v>2046</v>
      </c>
      <c r="F173">
        <v>0</v>
      </c>
      <c r="G173">
        <v>1610</v>
      </c>
      <c r="H173">
        <v>464</v>
      </c>
      <c r="I173">
        <v>0</v>
      </c>
      <c r="J173">
        <v>145</v>
      </c>
    </row>
    <row r="174" spans="1:10" ht="12.75">
      <c r="A174" t="s">
        <v>70</v>
      </c>
      <c r="B174" t="s">
        <v>108</v>
      </c>
      <c r="C174" t="s">
        <v>334</v>
      </c>
      <c r="D174">
        <v>6557</v>
      </c>
      <c r="E174">
        <v>890</v>
      </c>
      <c r="F174">
        <v>0</v>
      </c>
      <c r="G174">
        <v>1161</v>
      </c>
      <c r="H174">
        <v>169</v>
      </c>
      <c r="I174">
        <v>0</v>
      </c>
      <c r="J174">
        <v>74</v>
      </c>
    </row>
    <row r="175" spans="1:10" ht="12.75">
      <c r="A175" t="s">
        <v>70</v>
      </c>
      <c r="B175" t="s">
        <v>109</v>
      </c>
      <c r="C175" t="s">
        <v>335</v>
      </c>
      <c r="D175">
        <v>4649</v>
      </c>
      <c r="E175">
        <v>898</v>
      </c>
      <c r="F175">
        <v>0</v>
      </c>
      <c r="G175">
        <v>955</v>
      </c>
      <c r="H175">
        <v>218</v>
      </c>
      <c r="I175">
        <v>0</v>
      </c>
      <c r="J175">
        <v>108</v>
      </c>
    </row>
    <row r="176" spans="1:10" ht="12.75">
      <c r="A176" t="s">
        <v>70</v>
      </c>
      <c r="B176" t="s">
        <v>110</v>
      </c>
      <c r="C176" t="s">
        <v>336</v>
      </c>
      <c r="D176">
        <v>0</v>
      </c>
      <c r="E176">
        <v>0</v>
      </c>
      <c r="F176">
        <v>0</v>
      </c>
      <c r="G176">
        <v>14</v>
      </c>
      <c r="H176">
        <v>0</v>
      </c>
      <c r="I176">
        <v>0</v>
      </c>
      <c r="J176">
        <v>0</v>
      </c>
    </row>
    <row r="177" spans="1:10" ht="12.75">
      <c r="A177" t="s">
        <v>70</v>
      </c>
      <c r="B177" t="s">
        <v>111</v>
      </c>
      <c r="C177" t="s">
        <v>337</v>
      </c>
      <c r="D177">
        <v>1097</v>
      </c>
      <c r="E177">
        <v>1420</v>
      </c>
      <c r="F177">
        <v>6</v>
      </c>
      <c r="G177">
        <v>2079</v>
      </c>
      <c r="H177">
        <v>15</v>
      </c>
      <c r="I177">
        <v>0</v>
      </c>
      <c r="J177">
        <v>430</v>
      </c>
    </row>
    <row r="178" spans="1:10" ht="12.75">
      <c r="A178" t="s">
        <v>70</v>
      </c>
      <c r="B178" t="s">
        <v>175</v>
      </c>
      <c r="C178" t="s">
        <v>425</v>
      </c>
      <c r="D178">
        <v>81</v>
      </c>
      <c r="E178">
        <v>105</v>
      </c>
      <c r="F178">
        <v>0</v>
      </c>
      <c r="G178">
        <v>0</v>
      </c>
      <c r="H178">
        <v>0</v>
      </c>
      <c r="I178">
        <v>0</v>
      </c>
      <c r="J178">
        <v>0</v>
      </c>
    </row>
    <row r="179" spans="1:10" ht="12.75">
      <c r="A179" t="s">
        <v>70</v>
      </c>
      <c r="B179" t="s">
        <v>112</v>
      </c>
      <c r="C179" t="s">
        <v>338</v>
      </c>
      <c r="D179">
        <v>1065</v>
      </c>
      <c r="E179">
        <v>381</v>
      </c>
      <c r="F179">
        <v>0</v>
      </c>
      <c r="G179">
        <v>401</v>
      </c>
      <c r="H179">
        <v>0</v>
      </c>
      <c r="I179">
        <v>0</v>
      </c>
      <c r="J179">
        <v>12</v>
      </c>
    </row>
    <row r="180" spans="1:10" ht="12.75">
      <c r="A180" t="s">
        <v>70</v>
      </c>
      <c r="B180" t="s">
        <v>166</v>
      </c>
      <c r="C180" t="s">
        <v>339</v>
      </c>
      <c r="D180">
        <v>1062</v>
      </c>
      <c r="E180">
        <v>225</v>
      </c>
      <c r="F180">
        <v>0</v>
      </c>
      <c r="G180">
        <v>142</v>
      </c>
      <c r="H180">
        <v>45</v>
      </c>
      <c r="I180">
        <v>0</v>
      </c>
      <c r="J180">
        <v>6</v>
      </c>
    </row>
    <row r="181" spans="1:10" ht="12.75">
      <c r="A181" t="s">
        <v>70</v>
      </c>
      <c r="B181" t="s">
        <v>426</v>
      </c>
      <c r="C181" t="s">
        <v>427</v>
      </c>
      <c r="D181">
        <v>0</v>
      </c>
      <c r="E181">
        <v>0</v>
      </c>
      <c r="F181">
        <v>0</v>
      </c>
      <c r="G181">
        <v>12</v>
      </c>
      <c r="H181">
        <v>0</v>
      </c>
      <c r="I181">
        <v>0</v>
      </c>
      <c r="J181">
        <v>0</v>
      </c>
    </row>
    <row r="182" spans="1:10" ht="12.75">
      <c r="A182" t="s">
        <v>70</v>
      </c>
      <c r="B182" t="s">
        <v>113</v>
      </c>
      <c r="C182" t="s">
        <v>340</v>
      </c>
      <c r="D182">
        <v>6270</v>
      </c>
      <c r="E182">
        <v>761</v>
      </c>
      <c r="F182">
        <v>0</v>
      </c>
      <c r="G182">
        <v>984</v>
      </c>
      <c r="H182">
        <v>250</v>
      </c>
      <c r="I182">
        <v>0</v>
      </c>
      <c r="J182">
        <v>133</v>
      </c>
    </row>
    <row r="183" spans="1:10" ht="12.75">
      <c r="A183" t="s">
        <v>428</v>
      </c>
      <c r="B183" t="s">
        <v>429</v>
      </c>
      <c r="C183" t="s">
        <v>430</v>
      </c>
      <c r="D183">
        <v>11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</row>
    <row r="184" spans="1:10" ht="12.75">
      <c r="A184" t="s">
        <v>115</v>
      </c>
      <c r="B184" t="s">
        <v>114</v>
      </c>
      <c r="C184" t="s">
        <v>341</v>
      </c>
      <c r="D184">
        <v>22303</v>
      </c>
      <c r="E184">
        <v>11430</v>
      </c>
      <c r="F184">
        <v>0</v>
      </c>
      <c r="G184">
        <v>2540</v>
      </c>
      <c r="H184">
        <v>1158</v>
      </c>
      <c r="I184">
        <v>0</v>
      </c>
      <c r="J184">
        <v>141</v>
      </c>
    </row>
    <row r="185" spans="1:10" ht="12.75">
      <c r="A185" t="s">
        <v>115</v>
      </c>
      <c r="B185" t="s">
        <v>116</v>
      </c>
      <c r="C185" t="s">
        <v>342</v>
      </c>
      <c r="D185">
        <v>10573</v>
      </c>
      <c r="E185">
        <v>3148</v>
      </c>
      <c r="F185">
        <v>0</v>
      </c>
      <c r="G185">
        <v>2392</v>
      </c>
      <c r="H185">
        <v>39</v>
      </c>
      <c r="I185">
        <v>0</v>
      </c>
      <c r="J185">
        <v>378</v>
      </c>
    </row>
    <row r="186" spans="1:10" ht="12.75">
      <c r="A186" t="s">
        <v>115</v>
      </c>
      <c r="B186" t="s">
        <v>117</v>
      </c>
      <c r="C186" t="s">
        <v>343</v>
      </c>
      <c r="D186">
        <v>1197</v>
      </c>
      <c r="E186">
        <v>49</v>
      </c>
      <c r="F186">
        <v>0</v>
      </c>
      <c r="G186">
        <v>12</v>
      </c>
      <c r="H186">
        <v>68</v>
      </c>
      <c r="I186">
        <v>0</v>
      </c>
      <c r="J186">
        <v>12</v>
      </c>
    </row>
    <row r="187" spans="1:10" ht="12.75">
      <c r="A187" t="s">
        <v>115</v>
      </c>
      <c r="B187" t="s">
        <v>118</v>
      </c>
      <c r="C187" t="s">
        <v>344</v>
      </c>
      <c r="D187">
        <v>8150</v>
      </c>
      <c r="E187">
        <v>5093</v>
      </c>
      <c r="F187">
        <v>0</v>
      </c>
      <c r="G187">
        <v>1329</v>
      </c>
      <c r="H187">
        <v>1342</v>
      </c>
      <c r="I187">
        <v>0</v>
      </c>
      <c r="J187">
        <v>85</v>
      </c>
    </row>
    <row r="188" spans="1:10" ht="12.75">
      <c r="A188" t="s">
        <v>115</v>
      </c>
      <c r="B188" t="s">
        <v>119</v>
      </c>
      <c r="C188" t="s">
        <v>345</v>
      </c>
      <c r="D188">
        <v>32</v>
      </c>
      <c r="E188">
        <v>7</v>
      </c>
      <c r="F188">
        <v>0</v>
      </c>
      <c r="G188">
        <v>3</v>
      </c>
      <c r="H188">
        <v>0</v>
      </c>
      <c r="I188">
        <v>0</v>
      </c>
      <c r="J188">
        <v>0</v>
      </c>
    </row>
    <row r="189" spans="1:10" ht="12.75">
      <c r="A189" t="s">
        <v>120</v>
      </c>
      <c r="B189" t="s">
        <v>182</v>
      </c>
      <c r="C189" t="s">
        <v>346</v>
      </c>
      <c r="D189">
        <v>7</v>
      </c>
      <c r="E189">
        <v>1387</v>
      </c>
      <c r="F189">
        <v>0</v>
      </c>
      <c r="G189">
        <v>94</v>
      </c>
      <c r="H189">
        <v>0</v>
      </c>
      <c r="I189">
        <v>0</v>
      </c>
      <c r="J189">
        <v>31</v>
      </c>
    </row>
    <row r="190" spans="1:10" ht="12.75">
      <c r="A190" t="s">
        <v>120</v>
      </c>
      <c r="B190" t="s">
        <v>121</v>
      </c>
      <c r="C190" t="s">
        <v>347</v>
      </c>
      <c r="D190">
        <v>548</v>
      </c>
      <c r="E190">
        <v>0</v>
      </c>
      <c r="F190">
        <v>0</v>
      </c>
      <c r="G190">
        <v>95</v>
      </c>
      <c r="H190">
        <v>0</v>
      </c>
      <c r="I190">
        <v>0</v>
      </c>
      <c r="J190">
        <v>0</v>
      </c>
    </row>
    <row r="191" spans="1:10" ht="12.75">
      <c r="A191" t="s">
        <v>120</v>
      </c>
      <c r="B191" t="s">
        <v>122</v>
      </c>
      <c r="C191" t="s">
        <v>348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</row>
    <row r="192" spans="1:10" ht="12.75">
      <c r="A192" t="s">
        <v>120</v>
      </c>
      <c r="B192" t="s">
        <v>123</v>
      </c>
      <c r="C192" t="s">
        <v>349</v>
      </c>
      <c r="D192">
        <v>8</v>
      </c>
      <c r="E192">
        <v>4</v>
      </c>
      <c r="F192">
        <v>0</v>
      </c>
      <c r="G192">
        <v>146</v>
      </c>
      <c r="H192">
        <v>3</v>
      </c>
      <c r="I192">
        <v>0</v>
      </c>
      <c r="J192">
        <v>30</v>
      </c>
    </row>
    <row r="193" spans="1:10" ht="12.75">
      <c r="A193" t="s">
        <v>120</v>
      </c>
      <c r="B193" t="s">
        <v>183</v>
      </c>
      <c r="C193" t="s">
        <v>350</v>
      </c>
      <c r="D193">
        <v>3</v>
      </c>
      <c r="E193">
        <v>146</v>
      </c>
      <c r="F193">
        <v>0</v>
      </c>
      <c r="G193">
        <v>297</v>
      </c>
      <c r="H193">
        <v>6</v>
      </c>
      <c r="I193">
        <v>0</v>
      </c>
      <c r="J193">
        <v>38</v>
      </c>
    </row>
    <row r="194" spans="1:10" ht="12.75">
      <c r="A194" t="s">
        <v>120</v>
      </c>
      <c r="B194" t="s">
        <v>184</v>
      </c>
      <c r="C194" t="s">
        <v>351</v>
      </c>
      <c r="D194">
        <v>666</v>
      </c>
      <c r="E194">
        <v>0</v>
      </c>
      <c r="F194">
        <v>3</v>
      </c>
      <c r="G194">
        <v>347</v>
      </c>
      <c r="H194">
        <v>9</v>
      </c>
      <c r="I194">
        <v>0</v>
      </c>
      <c r="J194">
        <v>76</v>
      </c>
    </row>
    <row r="195" spans="1:10" ht="12.75">
      <c r="A195" t="s">
        <v>120</v>
      </c>
      <c r="B195" t="s">
        <v>124</v>
      </c>
      <c r="C195" t="s">
        <v>352</v>
      </c>
      <c r="D195">
        <v>0</v>
      </c>
      <c r="E195">
        <v>0</v>
      </c>
      <c r="F195">
        <v>0</v>
      </c>
      <c r="G195">
        <v>95</v>
      </c>
      <c r="H195">
        <v>0</v>
      </c>
      <c r="I195">
        <v>0</v>
      </c>
      <c r="J195">
        <v>35</v>
      </c>
    </row>
    <row r="196" spans="1:10" ht="12.75">
      <c r="A196" t="s">
        <v>120</v>
      </c>
      <c r="B196" t="s">
        <v>125</v>
      </c>
      <c r="C196" t="s">
        <v>353</v>
      </c>
      <c r="D196">
        <v>36</v>
      </c>
      <c r="E196">
        <v>0</v>
      </c>
      <c r="F196">
        <v>0</v>
      </c>
      <c r="G196">
        <v>8</v>
      </c>
      <c r="H196">
        <v>0</v>
      </c>
      <c r="I196">
        <v>0</v>
      </c>
      <c r="J196">
        <v>0</v>
      </c>
    </row>
    <row r="197" spans="1:10" ht="12.75">
      <c r="A197" t="s">
        <v>120</v>
      </c>
      <c r="B197" t="s">
        <v>126</v>
      </c>
      <c r="C197" t="s">
        <v>354</v>
      </c>
      <c r="D197">
        <v>0</v>
      </c>
      <c r="E197">
        <v>14</v>
      </c>
      <c r="F197">
        <v>0</v>
      </c>
      <c r="G197">
        <v>145</v>
      </c>
      <c r="H197">
        <v>0</v>
      </c>
      <c r="I197">
        <v>0</v>
      </c>
      <c r="J197">
        <v>72</v>
      </c>
    </row>
    <row r="198" spans="1:10" ht="12.75">
      <c r="A198" t="s">
        <v>120</v>
      </c>
      <c r="B198" t="s">
        <v>185</v>
      </c>
      <c r="C198" t="s">
        <v>355</v>
      </c>
      <c r="D198">
        <v>0</v>
      </c>
      <c r="E198">
        <v>77</v>
      </c>
      <c r="F198">
        <v>0</v>
      </c>
      <c r="G198">
        <v>13</v>
      </c>
      <c r="H198">
        <v>0</v>
      </c>
      <c r="I198">
        <v>0</v>
      </c>
      <c r="J198">
        <v>0</v>
      </c>
    </row>
    <row r="199" spans="1:10" ht="12.75">
      <c r="A199" t="s">
        <v>128</v>
      </c>
      <c r="B199" t="s">
        <v>459</v>
      </c>
      <c r="C199" t="s">
        <v>460</v>
      </c>
      <c r="D199">
        <v>0</v>
      </c>
      <c r="E199">
        <v>0</v>
      </c>
      <c r="F199">
        <v>79</v>
      </c>
      <c r="G199">
        <v>0</v>
      </c>
      <c r="H199">
        <v>0</v>
      </c>
      <c r="I199">
        <v>0</v>
      </c>
      <c r="J199">
        <v>0</v>
      </c>
    </row>
    <row r="200" spans="1:10" ht="12.75">
      <c r="A200" t="s">
        <v>128</v>
      </c>
      <c r="B200" t="s">
        <v>127</v>
      </c>
      <c r="C200" t="s">
        <v>356</v>
      </c>
      <c r="D200">
        <v>0</v>
      </c>
      <c r="E200">
        <v>7</v>
      </c>
      <c r="F200">
        <v>3569</v>
      </c>
      <c r="G200">
        <v>608</v>
      </c>
      <c r="H200">
        <v>0</v>
      </c>
      <c r="I200">
        <v>65</v>
      </c>
      <c r="J200">
        <v>65</v>
      </c>
    </row>
    <row r="201" spans="1:10" ht="12.75">
      <c r="A201" t="s">
        <v>128</v>
      </c>
      <c r="B201" t="s">
        <v>129</v>
      </c>
      <c r="C201" t="s">
        <v>357</v>
      </c>
      <c r="D201">
        <v>0</v>
      </c>
      <c r="E201">
        <v>0</v>
      </c>
      <c r="F201">
        <v>110</v>
      </c>
      <c r="G201">
        <v>0</v>
      </c>
      <c r="H201">
        <v>0</v>
      </c>
      <c r="I201">
        <v>1</v>
      </c>
      <c r="J201">
        <v>0</v>
      </c>
    </row>
    <row r="202" spans="1:10" ht="12.75">
      <c r="A202" t="s">
        <v>128</v>
      </c>
      <c r="B202" t="s">
        <v>193</v>
      </c>
      <c r="C202" t="s">
        <v>358</v>
      </c>
      <c r="D202">
        <v>0</v>
      </c>
      <c r="E202">
        <v>0</v>
      </c>
      <c r="F202">
        <v>230</v>
      </c>
      <c r="G202">
        <v>0</v>
      </c>
      <c r="H202">
        <v>0</v>
      </c>
      <c r="I202">
        <v>2</v>
      </c>
      <c r="J202">
        <v>0</v>
      </c>
    </row>
    <row r="203" spans="1:10" ht="12.75">
      <c r="A203" t="s">
        <v>128</v>
      </c>
      <c r="B203" t="s">
        <v>130</v>
      </c>
      <c r="C203" t="s">
        <v>359</v>
      </c>
      <c r="D203">
        <v>0</v>
      </c>
      <c r="E203">
        <v>11</v>
      </c>
      <c r="F203">
        <v>7492</v>
      </c>
      <c r="G203">
        <v>500</v>
      </c>
      <c r="H203">
        <v>0</v>
      </c>
      <c r="I203">
        <v>673</v>
      </c>
      <c r="J203">
        <v>26</v>
      </c>
    </row>
    <row r="204" spans="1:10" ht="12.75">
      <c r="A204" t="s">
        <v>128</v>
      </c>
      <c r="B204" t="s">
        <v>131</v>
      </c>
      <c r="C204" t="s">
        <v>360</v>
      </c>
      <c r="D204">
        <v>9</v>
      </c>
      <c r="E204">
        <v>59</v>
      </c>
      <c r="F204">
        <v>3830</v>
      </c>
      <c r="G204">
        <v>536</v>
      </c>
      <c r="H204">
        <v>9</v>
      </c>
      <c r="I204">
        <v>1</v>
      </c>
      <c r="J204">
        <v>97</v>
      </c>
    </row>
    <row r="205" spans="1:10" ht="12.75">
      <c r="A205" t="s">
        <v>133</v>
      </c>
      <c r="B205" t="s">
        <v>132</v>
      </c>
      <c r="C205" t="s">
        <v>361</v>
      </c>
      <c r="D205">
        <v>334</v>
      </c>
      <c r="E205">
        <v>158</v>
      </c>
      <c r="F205">
        <v>0</v>
      </c>
      <c r="G205">
        <v>0</v>
      </c>
      <c r="H205">
        <v>22</v>
      </c>
      <c r="I205">
        <v>0</v>
      </c>
      <c r="J205">
        <v>0</v>
      </c>
    </row>
    <row r="206" spans="1:10" ht="12.75">
      <c r="A206" t="s">
        <v>133</v>
      </c>
      <c r="B206" t="s">
        <v>134</v>
      </c>
      <c r="C206" t="s">
        <v>362</v>
      </c>
      <c r="D206">
        <v>280</v>
      </c>
      <c r="E206">
        <v>219</v>
      </c>
      <c r="F206">
        <v>0</v>
      </c>
      <c r="G206">
        <v>0</v>
      </c>
      <c r="H206">
        <v>0</v>
      </c>
      <c r="I206">
        <v>0</v>
      </c>
      <c r="J206">
        <v>0</v>
      </c>
    </row>
    <row r="207" spans="1:10" ht="12.75">
      <c r="A207" t="s">
        <v>133</v>
      </c>
      <c r="B207" t="s">
        <v>135</v>
      </c>
      <c r="C207" t="s">
        <v>363</v>
      </c>
      <c r="D207">
        <v>735</v>
      </c>
      <c r="E207">
        <v>477</v>
      </c>
      <c r="F207">
        <v>0</v>
      </c>
      <c r="G207">
        <v>3</v>
      </c>
      <c r="H207">
        <v>0</v>
      </c>
      <c r="I207">
        <v>0</v>
      </c>
      <c r="J207">
        <v>0</v>
      </c>
    </row>
    <row r="208" spans="1:10" ht="12.75">
      <c r="A208" t="s">
        <v>137</v>
      </c>
      <c r="B208" t="s">
        <v>136</v>
      </c>
      <c r="C208" t="s">
        <v>364</v>
      </c>
      <c r="D208">
        <v>1296</v>
      </c>
      <c r="E208">
        <v>2069</v>
      </c>
      <c r="F208">
        <v>6</v>
      </c>
      <c r="G208">
        <v>248</v>
      </c>
      <c r="H208">
        <v>240</v>
      </c>
      <c r="I208">
        <v>0</v>
      </c>
      <c r="J208">
        <v>24</v>
      </c>
    </row>
    <row r="209" spans="1:10" ht="12.75">
      <c r="A209" t="s">
        <v>195</v>
      </c>
      <c r="B209" t="s">
        <v>194</v>
      </c>
      <c r="C209" t="s">
        <v>388</v>
      </c>
      <c r="D209">
        <v>0</v>
      </c>
      <c r="E209">
        <v>0</v>
      </c>
      <c r="F209">
        <v>0</v>
      </c>
      <c r="G209">
        <v>2</v>
      </c>
      <c r="H209">
        <v>0</v>
      </c>
      <c r="I209">
        <v>0</v>
      </c>
      <c r="J209">
        <v>0</v>
      </c>
    </row>
    <row r="210" spans="1:10" ht="12.75">
      <c r="A210" t="s">
        <v>139</v>
      </c>
      <c r="B210" t="s">
        <v>138</v>
      </c>
      <c r="C210" t="s">
        <v>365</v>
      </c>
      <c r="D210">
        <v>0</v>
      </c>
      <c r="E210">
        <v>4</v>
      </c>
      <c r="F210">
        <v>84</v>
      </c>
      <c r="G210">
        <v>4485</v>
      </c>
      <c r="H210">
        <v>0</v>
      </c>
      <c r="I210">
        <v>0</v>
      </c>
      <c r="J210">
        <v>16</v>
      </c>
    </row>
    <row r="211" spans="1:10" ht="12.75">
      <c r="A211" t="s">
        <v>141</v>
      </c>
      <c r="B211" t="s">
        <v>140</v>
      </c>
      <c r="C211" t="s">
        <v>366</v>
      </c>
      <c r="D211">
        <v>0</v>
      </c>
      <c r="E211">
        <v>12</v>
      </c>
      <c r="F211">
        <v>0</v>
      </c>
      <c r="G211">
        <v>82</v>
      </c>
      <c r="H211">
        <v>0</v>
      </c>
      <c r="I211">
        <v>0</v>
      </c>
      <c r="J211">
        <v>0</v>
      </c>
    </row>
    <row r="212" spans="1:10" ht="12.75">
      <c r="A212" t="s">
        <v>172</v>
      </c>
      <c r="B212" t="s">
        <v>413</v>
      </c>
      <c r="C212" t="s">
        <v>431</v>
      </c>
      <c r="D212">
        <v>0</v>
      </c>
      <c r="E212">
        <v>0</v>
      </c>
      <c r="F212">
        <v>0</v>
      </c>
      <c r="G212">
        <v>26</v>
      </c>
      <c r="H212">
        <v>0</v>
      </c>
      <c r="I212">
        <v>0</v>
      </c>
      <c r="J212">
        <v>0</v>
      </c>
    </row>
    <row r="213" spans="1:10" ht="12.75">
      <c r="A213" t="s">
        <v>172</v>
      </c>
      <c r="B213" t="s">
        <v>171</v>
      </c>
      <c r="C213" t="s">
        <v>389</v>
      </c>
      <c r="D213">
        <v>21</v>
      </c>
      <c r="E213">
        <v>72</v>
      </c>
      <c r="F213">
        <v>0</v>
      </c>
      <c r="G213">
        <v>0</v>
      </c>
      <c r="H213">
        <v>0</v>
      </c>
      <c r="I213">
        <v>0</v>
      </c>
      <c r="J213">
        <v>0</v>
      </c>
    </row>
    <row r="214" spans="1:10" ht="12.75">
      <c r="A214" t="s">
        <v>143</v>
      </c>
      <c r="B214" t="s">
        <v>142</v>
      </c>
      <c r="C214" t="s">
        <v>367</v>
      </c>
      <c r="D214">
        <v>897</v>
      </c>
      <c r="E214">
        <v>292</v>
      </c>
      <c r="F214">
        <v>0</v>
      </c>
      <c r="G214">
        <v>5960</v>
      </c>
      <c r="H214">
        <v>6</v>
      </c>
      <c r="I214">
        <v>0</v>
      </c>
      <c r="J214">
        <v>1646</v>
      </c>
    </row>
    <row r="215" spans="1:10" ht="12.75">
      <c r="A215" t="s">
        <v>461</v>
      </c>
      <c r="B215" t="s">
        <v>462</v>
      </c>
      <c r="C215" t="s">
        <v>463</v>
      </c>
      <c r="D215">
        <v>0</v>
      </c>
      <c r="E215">
        <v>0</v>
      </c>
      <c r="F215">
        <v>0</v>
      </c>
      <c r="G215">
        <v>12</v>
      </c>
      <c r="H215">
        <v>0</v>
      </c>
      <c r="I215">
        <v>0</v>
      </c>
      <c r="J215">
        <v>0</v>
      </c>
    </row>
    <row r="216" spans="1:10" ht="12.75">
      <c r="A216" t="s">
        <v>145</v>
      </c>
      <c r="B216" t="s">
        <v>144</v>
      </c>
      <c r="C216" t="s">
        <v>368</v>
      </c>
      <c r="D216">
        <v>492</v>
      </c>
      <c r="E216">
        <v>311</v>
      </c>
      <c r="F216">
        <v>0</v>
      </c>
      <c r="G216">
        <v>4463</v>
      </c>
      <c r="H216">
        <v>14</v>
      </c>
      <c r="I216">
        <v>0</v>
      </c>
      <c r="J216">
        <v>828</v>
      </c>
    </row>
    <row r="217" spans="1:10" ht="12.75">
      <c r="A217" t="s">
        <v>146</v>
      </c>
      <c r="B217" t="s">
        <v>147</v>
      </c>
      <c r="C217" t="s">
        <v>432</v>
      </c>
      <c r="D217">
        <v>224</v>
      </c>
      <c r="E217">
        <v>3</v>
      </c>
      <c r="F217">
        <v>0</v>
      </c>
      <c r="G217">
        <v>11</v>
      </c>
      <c r="H217">
        <v>0</v>
      </c>
      <c r="I217">
        <v>0</v>
      </c>
      <c r="J217">
        <v>0</v>
      </c>
    </row>
    <row r="218" spans="1:10" ht="12.75">
      <c r="A218" t="s">
        <v>148</v>
      </c>
      <c r="B218" t="s">
        <v>149</v>
      </c>
      <c r="C218" t="s">
        <v>369</v>
      </c>
      <c r="D218">
        <v>0</v>
      </c>
      <c r="E218">
        <v>0</v>
      </c>
      <c r="F218">
        <v>0</v>
      </c>
      <c r="G218">
        <v>8</v>
      </c>
      <c r="H218">
        <v>0</v>
      </c>
      <c r="I218">
        <v>0</v>
      </c>
      <c r="J218">
        <v>0</v>
      </c>
    </row>
    <row r="219" spans="1:10" ht="12.75">
      <c r="A219" t="s">
        <v>148</v>
      </c>
      <c r="B219" t="s">
        <v>150</v>
      </c>
      <c r="C219" t="s">
        <v>370</v>
      </c>
      <c r="D219">
        <v>30</v>
      </c>
      <c r="E219">
        <v>0</v>
      </c>
      <c r="F219">
        <v>0</v>
      </c>
      <c r="G219">
        <v>50</v>
      </c>
      <c r="H219">
        <v>0</v>
      </c>
      <c r="I219">
        <v>0</v>
      </c>
      <c r="J219">
        <v>36</v>
      </c>
    </row>
    <row r="220" spans="1:10" ht="12.75">
      <c r="A220" t="s">
        <v>433</v>
      </c>
      <c r="B220" t="s">
        <v>434</v>
      </c>
      <c r="C220" t="s">
        <v>435</v>
      </c>
      <c r="D220">
        <v>0</v>
      </c>
      <c r="E220">
        <v>20</v>
      </c>
      <c r="F220">
        <v>0</v>
      </c>
      <c r="G220">
        <v>28</v>
      </c>
      <c r="H220">
        <v>0</v>
      </c>
      <c r="I220">
        <v>0</v>
      </c>
      <c r="J220">
        <v>0</v>
      </c>
    </row>
    <row r="221" spans="1:10" ht="12.75">
      <c r="A221" t="s">
        <v>151</v>
      </c>
      <c r="B221" t="s">
        <v>152</v>
      </c>
      <c r="C221" t="s">
        <v>371</v>
      </c>
      <c r="D221">
        <v>10</v>
      </c>
      <c r="E221">
        <v>66</v>
      </c>
      <c r="F221">
        <v>0</v>
      </c>
      <c r="G221">
        <v>22</v>
      </c>
      <c r="H221">
        <v>0</v>
      </c>
      <c r="I221">
        <v>0</v>
      </c>
      <c r="J221">
        <v>0</v>
      </c>
    </row>
    <row r="222" spans="1:10" ht="12.75">
      <c r="A222" t="s">
        <v>151</v>
      </c>
      <c r="B222" t="s">
        <v>414</v>
      </c>
      <c r="C222" t="s">
        <v>436</v>
      </c>
      <c r="D222">
        <v>159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</row>
    <row r="223" spans="1:10" ht="12.75">
      <c r="A223" t="s">
        <v>154</v>
      </c>
      <c r="B223" t="s">
        <v>437</v>
      </c>
      <c r="C223" t="s">
        <v>438</v>
      </c>
      <c r="D223">
        <v>14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</row>
    <row r="224" spans="1:10" ht="12.75">
      <c r="A224" t="s">
        <v>154</v>
      </c>
      <c r="B224" t="s">
        <v>179</v>
      </c>
      <c r="C224" t="s">
        <v>373</v>
      </c>
      <c r="D224">
        <v>2</v>
      </c>
      <c r="E224">
        <v>0</v>
      </c>
      <c r="F224">
        <v>0</v>
      </c>
      <c r="G224">
        <v>91</v>
      </c>
      <c r="H224">
        <v>0</v>
      </c>
      <c r="I224">
        <v>0</v>
      </c>
      <c r="J224">
        <v>24</v>
      </c>
    </row>
    <row r="225" spans="1:10" ht="12.75">
      <c r="A225" t="s">
        <v>154</v>
      </c>
      <c r="B225" t="s">
        <v>167</v>
      </c>
      <c r="C225" t="s">
        <v>374</v>
      </c>
      <c r="D225">
        <v>0</v>
      </c>
      <c r="E225">
        <v>0</v>
      </c>
      <c r="F225">
        <v>0</v>
      </c>
      <c r="G225">
        <v>1</v>
      </c>
      <c r="H225">
        <v>0</v>
      </c>
      <c r="I225">
        <v>0</v>
      </c>
      <c r="J225">
        <v>0</v>
      </c>
    </row>
    <row r="226" spans="1:10" ht="12.75">
      <c r="A226" t="s">
        <v>375</v>
      </c>
      <c r="B226" t="s">
        <v>376</v>
      </c>
      <c r="C226" t="s">
        <v>377</v>
      </c>
      <c r="D226">
        <v>0</v>
      </c>
      <c r="E226">
        <v>4</v>
      </c>
      <c r="F226">
        <v>0</v>
      </c>
      <c r="G226">
        <v>60</v>
      </c>
      <c r="H226">
        <v>0</v>
      </c>
      <c r="I226">
        <v>0</v>
      </c>
      <c r="J226">
        <v>0</v>
      </c>
    </row>
    <row r="227" spans="1:10" ht="12.75">
      <c r="A227" t="s">
        <v>375</v>
      </c>
      <c r="B227" t="s">
        <v>464</v>
      </c>
      <c r="C227" t="s">
        <v>465</v>
      </c>
      <c r="D227">
        <v>0</v>
      </c>
      <c r="E227">
        <v>1</v>
      </c>
      <c r="F227">
        <v>0</v>
      </c>
      <c r="G227">
        <v>15</v>
      </c>
      <c r="H227">
        <v>0</v>
      </c>
      <c r="I227">
        <v>0</v>
      </c>
      <c r="J227">
        <v>0</v>
      </c>
    </row>
    <row r="228" spans="1:10" ht="12.75">
      <c r="A228" t="s">
        <v>375</v>
      </c>
      <c r="B228" t="s">
        <v>439</v>
      </c>
      <c r="C228" t="s">
        <v>440</v>
      </c>
      <c r="D228">
        <v>0</v>
      </c>
      <c r="E228">
        <v>0</v>
      </c>
      <c r="F228">
        <v>0</v>
      </c>
      <c r="G228">
        <v>11</v>
      </c>
      <c r="H228">
        <v>0</v>
      </c>
      <c r="I228">
        <v>0</v>
      </c>
      <c r="J228">
        <v>0</v>
      </c>
    </row>
    <row r="229" spans="1:10" ht="12.75">
      <c r="A229" t="s">
        <v>441</v>
      </c>
      <c r="B229" t="s">
        <v>442</v>
      </c>
      <c r="C229" t="s">
        <v>443</v>
      </c>
      <c r="D229">
        <v>126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</row>
    <row r="230" spans="1:10" ht="12.75">
      <c r="A230" t="s">
        <v>155</v>
      </c>
      <c r="B230" t="s">
        <v>156</v>
      </c>
      <c r="C230" t="s">
        <v>378</v>
      </c>
      <c r="D230">
        <v>86</v>
      </c>
      <c r="E230">
        <v>80</v>
      </c>
      <c r="F230">
        <v>0</v>
      </c>
      <c r="G230">
        <v>0</v>
      </c>
      <c r="H230">
        <v>0</v>
      </c>
      <c r="I230">
        <v>0</v>
      </c>
      <c r="J230">
        <v>0</v>
      </c>
    </row>
    <row r="231" spans="1:10" ht="12.75">
      <c r="A231" t="s">
        <v>155</v>
      </c>
      <c r="B231" t="s">
        <v>444</v>
      </c>
      <c r="C231" t="s">
        <v>445</v>
      </c>
      <c r="D231">
        <v>42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</row>
    <row r="232" spans="1:10" ht="12.75">
      <c r="A232" t="s">
        <v>155</v>
      </c>
      <c r="B232" t="s">
        <v>157</v>
      </c>
      <c r="C232" t="s">
        <v>379</v>
      </c>
      <c r="D232">
        <v>536</v>
      </c>
      <c r="E232">
        <v>430</v>
      </c>
      <c r="F232">
        <v>0</v>
      </c>
      <c r="G232">
        <v>16</v>
      </c>
      <c r="H232">
        <v>0</v>
      </c>
      <c r="I232">
        <v>0</v>
      </c>
      <c r="J232">
        <v>0</v>
      </c>
    </row>
    <row r="233" spans="1:10" ht="12.75">
      <c r="A233" t="s">
        <v>155</v>
      </c>
      <c r="B233" t="s">
        <v>158</v>
      </c>
      <c r="C233" t="s">
        <v>446</v>
      </c>
      <c r="D233">
        <v>42</v>
      </c>
      <c r="E233">
        <v>14</v>
      </c>
      <c r="F233">
        <v>0</v>
      </c>
      <c r="G233">
        <v>0</v>
      </c>
      <c r="H233">
        <v>0</v>
      </c>
      <c r="I233">
        <v>0</v>
      </c>
      <c r="J233">
        <v>0</v>
      </c>
    </row>
    <row r="234" spans="1:10" ht="12.75">
      <c r="A234" t="s">
        <v>155</v>
      </c>
      <c r="B234" t="s">
        <v>192</v>
      </c>
      <c r="C234" t="s">
        <v>380</v>
      </c>
      <c r="D234">
        <v>244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</row>
    <row r="235" spans="1:10" ht="12.75">
      <c r="A235" t="s">
        <v>160</v>
      </c>
      <c r="B235" t="s">
        <v>159</v>
      </c>
      <c r="C235" t="s">
        <v>381</v>
      </c>
      <c r="D235">
        <v>5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</row>
    <row r="236" spans="1:10" ht="12.75">
      <c r="A236" t="s">
        <v>162</v>
      </c>
      <c r="B236" t="s">
        <v>161</v>
      </c>
      <c r="C236" t="s">
        <v>382</v>
      </c>
      <c r="D236">
        <v>457</v>
      </c>
      <c r="E236">
        <v>13</v>
      </c>
      <c r="F236">
        <v>0</v>
      </c>
      <c r="G236">
        <v>0</v>
      </c>
      <c r="H236">
        <v>0</v>
      </c>
      <c r="I236">
        <v>0</v>
      </c>
      <c r="J236">
        <v>0</v>
      </c>
    </row>
    <row r="237" spans="1:10" ht="12.75">
      <c r="A237" t="s">
        <v>162</v>
      </c>
      <c r="B237" t="s">
        <v>447</v>
      </c>
      <c r="C237" t="s">
        <v>448</v>
      </c>
      <c r="D237">
        <v>284</v>
      </c>
      <c r="E237">
        <v>45</v>
      </c>
      <c r="F237">
        <v>0</v>
      </c>
      <c r="G237">
        <v>0</v>
      </c>
      <c r="H237">
        <v>0</v>
      </c>
      <c r="I237">
        <v>0</v>
      </c>
      <c r="J237">
        <v>0</v>
      </c>
    </row>
    <row r="238" spans="1:10" ht="12.75">
      <c r="A238" t="s">
        <v>162</v>
      </c>
      <c r="B238" t="s">
        <v>163</v>
      </c>
      <c r="C238" t="s">
        <v>383</v>
      </c>
      <c r="D238">
        <v>101</v>
      </c>
      <c r="E238">
        <v>0</v>
      </c>
      <c r="F238">
        <v>0</v>
      </c>
      <c r="G238">
        <v>1</v>
      </c>
      <c r="H238">
        <v>0</v>
      </c>
      <c r="I238">
        <v>0</v>
      </c>
      <c r="J238">
        <v>0</v>
      </c>
    </row>
    <row r="239" spans="1:10" ht="12.75">
      <c r="A239" t="s">
        <v>384</v>
      </c>
      <c r="C239" t="s">
        <v>226</v>
      </c>
      <c r="D239">
        <f aca="true" t="shared" si="1" ref="D239:J239">SUM(D62:D238)</f>
        <v>622799</v>
      </c>
      <c r="E239">
        <f t="shared" si="1"/>
        <v>293767</v>
      </c>
      <c r="F239">
        <f t="shared" si="1"/>
        <v>33222</v>
      </c>
      <c r="G239">
        <f t="shared" si="1"/>
        <v>237030</v>
      </c>
      <c r="H239">
        <f t="shared" si="1"/>
        <v>28350</v>
      </c>
      <c r="I239">
        <f t="shared" si="1"/>
        <v>1072</v>
      </c>
      <c r="J239">
        <f t="shared" si="1"/>
        <v>28177</v>
      </c>
    </row>
    <row r="246" ht="12.75">
      <c r="A246" s="2" t="s">
        <v>385</v>
      </c>
    </row>
    <row r="247" ht="12.75">
      <c r="A247" s="2" t="str">
        <f>A2</f>
        <v>Calendar Year 2007</v>
      </c>
    </row>
    <row r="248" spans="1:13" ht="12.75">
      <c r="A248" s="29" t="s">
        <v>1</v>
      </c>
      <c r="B248" s="29" t="s">
        <v>198</v>
      </c>
      <c r="C248" s="29"/>
      <c r="D248" s="28" t="s">
        <v>202</v>
      </c>
      <c r="E248" s="28"/>
      <c r="F248" s="28"/>
      <c r="G248" s="28"/>
      <c r="H248" s="28" t="s">
        <v>203</v>
      </c>
      <c r="I248" s="28"/>
      <c r="J248" s="28"/>
      <c r="K248" s="28" t="s">
        <v>229</v>
      </c>
      <c r="L248" s="28"/>
      <c r="M248" s="28"/>
    </row>
    <row r="249" spans="1:13" ht="12.75">
      <c r="A249" s="29"/>
      <c r="B249" s="29"/>
      <c r="C249" s="29"/>
      <c r="D249" s="28" t="s">
        <v>204</v>
      </c>
      <c r="E249" s="28"/>
      <c r="F249" s="28" t="s">
        <v>205</v>
      </c>
      <c r="G249" s="28" t="s">
        <v>206</v>
      </c>
      <c r="H249" s="28" t="s">
        <v>207</v>
      </c>
      <c r="I249" s="28" t="s">
        <v>205</v>
      </c>
      <c r="J249" s="28" t="s">
        <v>206</v>
      </c>
      <c r="K249" s="28" t="s">
        <v>207</v>
      </c>
      <c r="L249" s="28" t="s">
        <v>205</v>
      </c>
      <c r="M249" s="28" t="s">
        <v>206</v>
      </c>
    </row>
    <row r="250" spans="1:13" ht="12.75">
      <c r="A250" s="29"/>
      <c r="B250" s="5" t="s">
        <v>2</v>
      </c>
      <c r="C250" s="5" t="s">
        <v>3</v>
      </c>
      <c r="D250" s="9" t="s">
        <v>208</v>
      </c>
      <c r="E250" s="9" t="s">
        <v>6</v>
      </c>
      <c r="F250" s="28"/>
      <c r="G250" s="28"/>
      <c r="H250" s="28"/>
      <c r="I250" s="28"/>
      <c r="J250" s="28"/>
      <c r="K250" s="28"/>
      <c r="L250" s="28"/>
      <c r="M250" s="28"/>
    </row>
    <row r="251" spans="1:13" ht="12.75">
      <c r="A251" t="s">
        <v>7</v>
      </c>
      <c r="B251" t="s">
        <v>180</v>
      </c>
      <c r="C251" t="s">
        <v>386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</row>
    <row r="252" spans="1:13" ht="12.75">
      <c r="A252" t="s">
        <v>7</v>
      </c>
      <c r="B252" t="s">
        <v>11</v>
      </c>
      <c r="C252" t="s">
        <v>235</v>
      </c>
      <c r="D252">
        <v>21</v>
      </c>
      <c r="E252">
        <v>25</v>
      </c>
      <c r="F252">
        <v>0</v>
      </c>
      <c r="G252">
        <v>156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</row>
    <row r="253" spans="1:13" ht="12.75">
      <c r="A253" t="s">
        <v>7</v>
      </c>
      <c r="B253" t="s">
        <v>12</v>
      </c>
      <c r="C253" t="s">
        <v>236</v>
      </c>
      <c r="D253">
        <v>0</v>
      </c>
      <c r="E253">
        <v>9</v>
      </c>
      <c r="F253">
        <v>0</v>
      </c>
      <c r="G253">
        <v>353</v>
      </c>
      <c r="H253">
        <v>0</v>
      </c>
      <c r="I253">
        <v>0</v>
      </c>
      <c r="J253">
        <v>90</v>
      </c>
      <c r="K253">
        <v>0</v>
      </c>
      <c r="L253">
        <v>0</v>
      </c>
      <c r="M253">
        <v>0</v>
      </c>
    </row>
    <row r="254" spans="1:13" ht="12.75">
      <c r="A254" t="s">
        <v>7</v>
      </c>
      <c r="B254" t="s">
        <v>14</v>
      </c>
      <c r="C254" t="s">
        <v>238</v>
      </c>
      <c r="D254">
        <v>0</v>
      </c>
      <c r="E254">
        <v>3</v>
      </c>
      <c r="F254">
        <v>0</v>
      </c>
      <c r="G254">
        <v>94</v>
      </c>
      <c r="H254">
        <v>0</v>
      </c>
      <c r="I254">
        <v>0</v>
      </c>
      <c r="J254">
        <v>43</v>
      </c>
      <c r="K254">
        <v>18</v>
      </c>
      <c r="L254">
        <v>0</v>
      </c>
      <c r="M254">
        <v>0</v>
      </c>
    </row>
    <row r="255" spans="1:13" ht="12.75">
      <c r="A255" t="s">
        <v>7</v>
      </c>
      <c r="B255" t="s">
        <v>15</v>
      </c>
      <c r="C255" t="s">
        <v>239</v>
      </c>
      <c r="D255">
        <v>0</v>
      </c>
      <c r="E255">
        <v>19</v>
      </c>
      <c r="F255">
        <v>0</v>
      </c>
      <c r="G255">
        <v>202</v>
      </c>
      <c r="H255">
        <v>0</v>
      </c>
      <c r="I255">
        <v>0</v>
      </c>
      <c r="J255">
        <v>8</v>
      </c>
      <c r="K255">
        <v>0</v>
      </c>
      <c r="L255">
        <v>0</v>
      </c>
      <c r="M255">
        <v>0</v>
      </c>
    </row>
    <row r="256" spans="1:13" ht="12.75">
      <c r="A256" t="s">
        <v>7</v>
      </c>
      <c r="B256" t="s">
        <v>16</v>
      </c>
      <c r="C256" t="s">
        <v>240</v>
      </c>
      <c r="D256">
        <v>7</v>
      </c>
      <c r="E256">
        <v>65</v>
      </c>
      <c r="F256">
        <v>0</v>
      </c>
      <c r="G256">
        <v>231</v>
      </c>
      <c r="H256">
        <v>6</v>
      </c>
      <c r="I256">
        <v>0</v>
      </c>
      <c r="J256">
        <v>38</v>
      </c>
      <c r="K256">
        <v>0</v>
      </c>
      <c r="L256">
        <v>0</v>
      </c>
      <c r="M256">
        <v>0</v>
      </c>
    </row>
    <row r="257" spans="1:13" ht="12.75">
      <c r="A257" t="s">
        <v>19</v>
      </c>
      <c r="B257" t="s">
        <v>23</v>
      </c>
      <c r="C257" t="s">
        <v>245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417</v>
      </c>
      <c r="L257">
        <v>0</v>
      </c>
      <c r="M257">
        <v>3</v>
      </c>
    </row>
    <row r="258" spans="1:13" ht="12.75">
      <c r="A258" t="s">
        <v>19</v>
      </c>
      <c r="B258" t="s">
        <v>24</v>
      </c>
      <c r="C258" t="s">
        <v>247</v>
      </c>
      <c r="D258">
        <v>0</v>
      </c>
      <c r="E258">
        <v>0</v>
      </c>
      <c r="F258">
        <v>0</v>
      </c>
      <c r="G258">
        <v>200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</row>
    <row r="259" spans="1:13" ht="12.75">
      <c r="A259" t="s">
        <v>26</v>
      </c>
      <c r="B259" t="s">
        <v>25</v>
      </c>
      <c r="C259" t="s">
        <v>248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16</v>
      </c>
      <c r="K259">
        <v>0</v>
      </c>
      <c r="L259">
        <v>0</v>
      </c>
      <c r="M259">
        <v>0</v>
      </c>
    </row>
    <row r="260" spans="1:13" ht="12.75">
      <c r="A260" t="s">
        <v>26</v>
      </c>
      <c r="B260" t="s">
        <v>28</v>
      </c>
      <c r="C260" t="s">
        <v>251</v>
      </c>
      <c r="D260">
        <v>0</v>
      </c>
      <c r="E260">
        <v>0</v>
      </c>
      <c r="F260">
        <v>0</v>
      </c>
      <c r="G260">
        <v>407</v>
      </c>
      <c r="H260">
        <v>0</v>
      </c>
      <c r="I260">
        <v>0</v>
      </c>
      <c r="J260">
        <v>92</v>
      </c>
      <c r="K260">
        <v>0</v>
      </c>
      <c r="L260">
        <v>0</v>
      </c>
      <c r="M260">
        <v>0</v>
      </c>
    </row>
    <row r="261" spans="1:13" ht="12.75">
      <c r="A261" t="s">
        <v>26</v>
      </c>
      <c r="B261" t="s">
        <v>29</v>
      </c>
      <c r="C261" t="s">
        <v>252</v>
      </c>
      <c r="D261">
        <v>0</v>
      </c>
      <c r="E261">
        <v>0</v>
      </c>
      <c r="F261">
        <v>0</v>
      </c>
      <c r="G261">
        <v>134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</row>
    <row r="262" spans="1:13" ht="12.75">
      <c r="A262" t="s">
        <v>26</v>
      </c>
      <c r="B262" t="s">
        <v>30</v>
      </c>
      <c r="C262" t="s">
        <v>253</v>
      </c>
      <c r="D262">
        <v>0</v>
      </c>
      <c r="E262">
        <v>0</v>
      </c>
      <c r="F262">
        <v>0</v>
      </c>
      <c r="G262">
        <v>342</v>
      </c>
      <c r="H262">
        <v>0</v>
      </c>
      <c r="I262">
        <v>0</v>
      </c>
      <c r="J262">
        <v>652</v>
      </c>
      <c r="K262">
        <v>8</v>
      </c>
      <c r="L262">
        <v>0</v>
      </c>
      <c r="M262">
        <v>4</v>
      </c>
    </row>
    <row r="263" spans="1:13" ht="12.75">
      <c r="A263" t="s">
        <v>26</v>
      </c>
      <c r="B263" t="s">
        <v>31</v>
      </c>
      <c r="C263" t="s">
        <v>254</v>
      </c>
      <c r="D263">
        <v>0</v>
      </c>
      <c r="E263">
        <v>0</v>
      </c>
      <c r="F263">
        <v>0</v>
      </c>
      <c r="G263">
        <v>346</v>
      </c>
      <c r="H263">
        <v>0</v>
      </c>
      <c r="I263">
        <v>0</v>
      </c>
      <c r="J263">
        <v>504</v>
      </c>
      <c r="K263">
        <v>0</v>
      </c>
      <c r="L263">
        <v>0</v>
      </c>
      <c r="M263">
        <v>0</v>
      </c>
    </row>
    <row r="264" spans="1:13" ht="12.75">
      <c r="A264" t="s">
        <v>26</v>
      </c>
      <c r="B264" t="s">
        <v>32</v>
      </c>
      <c r="C264" t="s">
        <v>255</v>
      </c>
      <c r="D264">
        <v>0</v>
      </c>
      <c r="E264">
        <v>0</v>
      </c>
      <c r="F264">
        <v>0</v>
      </c>
      <c r="G264">
        <v>859</v>
      </c>
      <c r="H264">
        <v>0</v>
      </c>
      <c r="I264">
        <v>0</v>
      </c>
      <c r="J264">
        <v>164</v>
      </c>
      <c r="K264">
        <v>0</v>
      </c>
      <c r="L264">
        <v>0</v>
      </c>
      <c r="M264">
        <v>0</v>
      </c>
    </row>
    <row r="265" spans="1:13" ht="12.75">
      <c r="A265" t="s">
        <v>26</v>
      </c>
      <c r="B265" t="s">
        <v>33</v>
      </c>
      <c r="C265" t="s">
        <v>256</v>
      </c>
      <c r="D265">
        <v>0</v>
      </c>
      <c r="E265">
        <v>0</v>
      </c>
      <c r="F265">
        <v>0</v>
      </c>
      <c r="G265">
        <v>1756</v>
      </c>
      <c r="H265">
        <v>0</v>
      </c>
      <c r="I265">
        <v>0</v>
      </c>
      <c r="J265">
        <v>952</v>
      </c>
      <c r="K265">
        <v>0</v>
      </c>
      <c r="L265">
        <v>0</v>
      </c>
      <c r="M265">
        <v>0</v>
      </c>
    </row>
    <row r="266" spans="1:13" ht="12.75">
      <c r="A266" t="s">
        <v>34</v>
      </c>
      <c r="B266" t="s">
        <v>35</v>
      </c>
      <c r="C266" t="s">
        <v>258</v>
      </c>
      <c r="D266">
        <v>0</v>
      </c>
      <c r="E266">
        <v>0</v>
      </c>
      <c r="F266">
        <v>0</v>
      </c>
      <c r="G266">
        <v>17</v>
      </c>
      <c r="H266">
        <v>92</v>
      </c>
      <c r="I266">
        <v>0</v>
      </c>
      <c r="J266">
        <v>22</v>
      </c>
      <c r="K266">
        <v>0</v>
      </c>
      <c r="L266">
        <v>0</v>
      </c>
      <c r="M266">
        <v>0</v>
      </c>
    </row>
    <row r="267" spans="1:13" ht="12.75">
      <c r="A267" t="s">
        <v>34</v>
      </c>
      <c r="B267" t="s">
        <v>37</v>
      </c>
      <c r="C267" t="s">
        <v>260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6</v>
      </c>
      <c r="L267">
        <v>0</v>
      </c>
      <c r="M267">
        <v>0</v>
      </c>
    </row>
    <row r="268" spans="1:13" ht="12.75">
      <c r="A268" t="s">
        <v>34</v>
      </c>
      <c r="B268" t="s">
        <v>38</v>
      </c>
      <c r="C268" t="s">
        <v>262</v>
      </c>
      <c r="D268">
        <v>0</v>
      </c>
      <c r="E268">
        <v>0</v>
      </c>
      <c r="F268">
        <v>0</v>
      </c>
      <c r="G268">
        <v>24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</row>
    <row r="269" spans="1:13" ht="12.75">
      <c r="A269" t="s">
        <v>34</v>
      </c>
      <c r="B269" t="s">
        <v>40</v>
      </c>
      <c r="C269" t="s">
        <v>264</v>
      </c>
      <c r="D269">
        <v>0</v>
      </c>
      <c r="E269">
        <v>1</v>
      </c>
      <c r="F269">
        <v>0</v>
      </c>
      <c r="G269">
        <v>252</v>
      </c>
      <c r="H269">
        <v>1</v>
      </c>
      <c r="I269">
        <v>0</v>
      </c>
      <c r="J269">
        <v>35</v>
      </c>
      <c r="K269">
        <v>0</v>
      </c>
      <c r="L269">
        <v>0</v>
      </c>
      <c r="M269">
        <v>0</v>
      </c>
    </row>
    <row r="270" spans="1:13" ht="12.75">
      <c r="A270" t="s">
        <v>34</v>
      </c>
      <c r="B270" t="s">
        <v>41</v>
      </c>
      <c r="C270" t="s">
        <v>265</v>
      </c>
      <c r="D270">
        <v>0</v>
      </c>
      <c r="E270">
        <v>9</v>
      </c>
      <c r="F270">
        <v>0</v>
      </c>
      <c r="G270">
        <v>938</v>
      </c>
      <c r="H270">
        <v>35</v>
      </c>
      <c r="I270">
        <v>0</v>
      </c>
      <c r="J270">
        <v>220</v>
      </c>
      <c r="K270">
        <v>0</v>
      </c>
      <c r="L270">
        <v>0</v>
      </c>
      <c r="M270">
        <v>0</v>
      </c>
    </row>
    <row r="271" spans="1:13" ht="12.75">
      <c r="A271" t="s">
        <v>34</v>
      </c>
      <c r="B271" t="s">
        <v>43</v>
      </c>
      <c r="C271" t="s">
        <v>269</v>
      </c>
      <c r="D271">
        <v>0</v>
      </c>
      <c r="E271">
        <v>6</v>
      </c>
      <c r="F271">
        <v>0</v>
      </c>
      <c r="G271">
        <v>227</v>
      </c>
      <c r="H271">
        <v>0</v>
      </c>
      <c r="I271">
        <v>0</v>
      </c>
      <c r="J271">
        <v>4</v>
      </c>
      <c r="K271">
        <v>0</v>
      </c>
      <c r="L271">
        <v>0</v>
      </c>
      <c r="M271">
        <v>0</v>
      </c>
    </row>
    <row r="272" spans="1:13" ht="12.75">
      <c r="A272" t="s">
        <v>34</v>
      </c>
      <c r="B272" t="s">
        <v>44</v>
      </c>
      <c r="C272" t="s">
        <v>270</v>
      </c>
      <c r="D272">
        <v>0</v>
      </c>
      <c r="E272">
        <v>0</v>
      </c>
      <c r="F272">
        <v>0</v>
      </c>
      <c r="G272">
        <v>17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</row>
    <row r="273" spans="1:13" ht="12.75">
      <c r="A273" t="s">
        <v>34</v>
      </c>
      <c r="B273" t="s">
        <v>45</v>
      </c>
      <c r="C273" t="s">
        <v>271</v>
      </c>
      <c r="D273">
        <v>0</v>
      </c>
      <c r="E273">
        <v>0</v>
      </c>
      <c r="F273">
        <v>0</v>
      </c>
      <c r="G273">
        <v>4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</row>
    <row r="274" spans="1:13" ht="12.75">
      <c r="A274" t="s">
        <v>48</v>
      </c>
      <c r="B274" t="s">
        <v>50</v>
      </c>
      <c r="C274" t="s">
        <v>275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2</v>
      </c>
      <c r="K274">
        <v>0</v>
      </c>
      <c r="L274">
        <v>0</v>
      </c>
      <c r="M274">
        <v>0</v>
      </c>
    </row>
    <row r="275" spans="1:13" ht="12.75">
      <c r="A275" t="s">
        <v>48</v>
      </c>
      <c r="B275" t="s">
        <v>51</v>
      </c>
      <c r="C275" t="s">
        <v>276</v>
      </c>
      <c r="D275">
        <v>0</v>
      </c>
      <c r="E275">
        <v>0</v>
      </c>
      <c r="F275">
        <v>0</v>
      </c>
      <c r="G275">
        <v>32</v>
      </c>
      <c r="H275">
        <v>0</v>
      </c>
      <c r="I275">
        <v>0</v>
      </c>
      <c r="J275">
        <v>4</v>
      </c>
      <c r="K275">
        <v>38</v>
      </c>
      <c r="L275">
        <v>0</v>
      </c>
      <c r="M275">
        <v>0</v>
      </c>
    </row>
    <row r="276" spans="1:13" ht="12.75">
      <c r="A276" t="s">
        <v>68</v>
      </c>
      <c r="B276" t="s">
        <v>67</v>
      </c>
      <c r="C276" t="s">
        <v>291</v>
      </c>
      <c r="D276">
        <v>0</v>
      </c>
      <c r="E276">
        <v>0</v>
      </c>
      <c r="F276">
        <v>0</v>
      </c>
      <c r="G276">
        <v>27</v>
      </c>
      <c r="H276">
        <v>0</v>
      </c>
      <c r="I276">
        <v>28</v>
      </c>
      <c r="J276">
        <v>73</v>
      </c>
      <c r="K276">
        <v>0</v>
      </c>
      <c r="L276">
        <v>0</v>
      </c>
      <c r="M276">
        <v>0</v>
      </c>
    </row>
    <row r="277" spans="1:13" ht="12.75">
      <c r="A277" t="s">
        <v>70</v>
      </c>
      <c r="B277" t="s">
        <v>69</v>
      </c>
      <c r="C277" t="s">
        <v>292</v>
      </c>
      <c r="D277">
        <v>0</v>
      </c>
      <c r="E277">
        <v>0</v>
      </c>
      <c r="F277">
        <v>0</v>
      </c>
      <c r="G277">
        <v>0</v>
      </c>
      <c r="H277">
        <v>12</v>
      </c>
      <c r="I277">
        <v>0</v>
      </c>
      <c r="J277">
        <v>0</v>
      </c>
      <c r="K277">
        <v>328</v>
      </c>
      <c r="L277">
        <v>0</v>
      </c>
      <c r="M277">
        <v>3</v>
      </c>
    </row>
    <row r="278" spans="1:13" ht="12.75">
      <c r="A278" t="s">
        <v>70</v>
      </c>
      <c r="B278" t="s">
        <v>72</v>
      </c>
      <c r="C278" t="s">
        <v>294</v>
      </c>
      <c r="D278">
        <v>0</v>
      </c>
      <c r="E278">
        <v>0</v>
      </c>
      <c r="F278">
        <v>0</v>
      </c>
      <c r="G278">
        <v>84</v>
      </c>
      <c r="H278">
        <v>1</v>
      </c>
      <c r="I278">
        <v>0</v>
      </c>
      <c r="J278">
        <v>36</v>
      </c>
      <c r="K278">
        <v>1243</v>
      </c>
      <c r="L278">
        <v>0</v>
      </c>
      <c r="M278">
        <v>456</v>
      </c>
    </row>
    <row r="279" spans="1:13" ht="12.75">
      <c r="A279" t="s">
        <v>70</v>
      </c>
      <c r="B279" t="s">
        <v>74</v>
      </c>
      <c r="C279" t="s">
        <v>297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377</v>
      </c>
      <c r="L279">
        <v>0</v>
      </c>
      <c r="M279">
        <v>15</v>
      </c>
    </row>
    <row r="280" spans="1:13" ht="12.75">
      <c r="A280" t="s">
        <v>70</v>
      </c>
      <c r="B280" t="s">
        <v>75</v>
      </c>
      <c r="C280" t="s">
        <v>298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15</v>
      </c>
      <c r="L280">
        <v>0</v>
      </c>
      <c r="M280">
        <v>0</v>
      </c>
    </row>
    <row r="281" spans="1:13" ht="12.75">
      <c r="A281" t="s">
        <v>70</v>
      </c>
      <c r="B281" t="s">
        <v>76</v>
      </c>
      <c r="C281" t="s">
        <v>299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126</v>
      </c>
      <c r="L281">
        <v>0</v>
      </c>
      <c r="M281">
        <v>6</v>
      </c>
    </row>
    <row r="282" spans="1:13" ht="12.75">
      <c r="A282" t="s">
        <v>70</v>
      </c>
      <c r="B282" t="s">
        <v>78</v>
      </c>
      <c r="C282" t="s">
        <v>302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36</v>
      </c>
      <c r="L282">
        <v>0</v>
      </c>
      <c r="M282">
        <v>0</v>
      </c>
    </row>
    <row r="283" spans="1:13" ht="12.75">
      <c r="A283" t="s">
        <v>70</v>
      </c>
      <c r="B283" t="s">
        <v>81</v>
      </c>
      <c r="C283" t="s">
        <v>307</v>
      </c>
      <c r="D283">
        <v>0</v>
      </c>
      <c r="E283">
        <v>0</v>
      </c>
      <c r="F283">
        <v>0</v>
      </c>
      <c r="G283">
        <v>13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</row>
    <row r="284" spans="1:13" ht="12.75">
      <c r="A284" t="s">
        <v>70</v>
      </c>
      <c r="B284" t="s">
        <v>84</v>
      </c>
      <c r="C284" t="s">
        <v>310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264</v>
      </c>
      <c r="L284">
        <v>0</v>
      </c>
      <c r="M284">
        <v>18</v>
      </c>
    </row>
    <row r="285" spans="1:13" ht="12.75">
      <c r="A285" t="s">
        <v>70</v>
      </c>
      <c r="B285" t="s">
        <v>88</v>
      </c>
      <c r="C285" t="s">
        <v>314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606</v>
      </c>
      <c r="L285">
        <v>0</v>
      </c>
      <c r="M285">
        <v>12</v>
      </c>
    </row>
    <row r="286" spans="1:13" ht="12.75">
      <c r="A286" t="s">
        <v>70</v>
      </c>
      <c r="B286" t="s">
        <v>90</v>
      </c>
      <c r="C286" t="s">
        <v>315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166</v>
      </c>
      <c r="L286">
        <v>0</v>
      </c>
      <c r="M286">
        <v>3</v>
      </c>
    </row>
    <row r="287" spans="1:13" ht="12.75">
      <c r="A287" t="s">
        <v>70</v>
      </c>
      <c r="B287" t="s">
        <v>91</v>
      </c>
      <c r="C287" t="s">
        <v>317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2</v>
      </c>
      <c r="K287">
        <v>0</v>
      </c>
      <c r="L287">
        <v>0</v>
      </c>
      <c r="M287">
        <v>0</v>
      </c>
    </row>
    <row r="288" spans="1:13" ht="12.75">
      <c r="A288" t="s">
        <v>70</v>
      </c>
      <c r="B288" t="s">
        <v>96</v>
      </c>
      <c r="C288" t="s">
        <v>324</v>
      </c>
      <c r="D288">
        <v>0</v>
      </c>
      <c r="E288">
        <v>0</v>
      </c>
      <c r="F288">
        <v>0</v>
      </c>
      <c r="G288">
        <v>26</v>
      </c>
      <c r="H288">
        <v>0</v>
      </c>
      <c r="I288">
        <v>0</v>
      </c>
      <c r="J288">
        <v>51</v>
      </c>
      <c r="K288">
        <v>0</v>
      </c>
      <c r="L288">
        <v>0</v>
      </c>
      <c r="M288">
        <v>0</v>
      </c>
    </row>
    <row r="289" spans="1:13" ht="12.75">
      <c r="A289" t="s">
        <v>70</v>
      </c>
      <c r="B289" t="s">
        <v>102</v>
      </c>
      <c r="C289" t="s">
        <v>328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222</v>
      </c>
      <c r="L289">
        <v>0</v>
      </c>
      <c r="M289">
        <v>15</v>
      </c>
    </row>
    <row r="290" spans="1:13" ht="12.75">
      <c r="A290" t="s">
        <v>70</v>
      </c>
      <c r="B290" t="s">
        <v>104</v>
      </c>
      <c r="C290" t="s">
        <v>330</v>
      </c>
      <c r="D290">
        <v>0</v>
      </c>
      <c r="E290">
        <v>0</v>
      </c>
      <c r="F290">
        <v>0</v>
      </c>
      <c r="G290">
        <v>6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</row>
    <row r="291" spans="1:13" ht="12.75">
      <c r="A291" t="s">
        <v>70</v>
      </c>
      <c r="B291" t="s">
        <v>109</v>
      </c>
      <c r="C291" t="s">
        <v>335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24</v>
      </c>
      <c r="L291">
        <v>0</v>
      </c>
      <c r="M291">
        <v>4</v>
      </c>
    </row>
    <row r="292" spans="1:13" ht="12.75">
      <c r="A292" t="s">
        <v>70</v>
      </c>
      <c r="B292" t="s">
        <v>113</v>
      </c>
      <c r="C292" t="s">
        <v>340</v>
      </c>
      <c r="D292">
        <v>0</v>
      </c>
      <c r="E292">
        <v>0</v>
      </c>
      <c r="F292">
        <v>0</v>
      </c>
      <c r="G292">
        <v>20</v>
      </c>
      <c r="H292">
        <v>0</v>
      </c>
      <c r="I292">
        <v>0</v>
      </c>
      <c r="J292">
        <v>0</v>
      </c>
      <c r="K292">
        <v>144</v>
      </c>
      <c r="L292">
        <v>0</v>
      </c>
      <c r="M292">
        <v>4</v>
      </c>
    </row>
    <row r="293" spans="1:13" ht="12.75">
      <c r="A293" t="s">
        <v>115</v>
      </c>
      <c r="B293" t="s">
        <v>114</v>
      </c>
      <c r="C293" t="s">
        <v>341</v>
      </c>
      <c r="D293">
        <v>0</v>
      </c>
      <c r="E293">
        <v>0</v>
      </c>
      <c r="F293">
        <v>0</v>
      </c>
      <c r="G293">
        <v>0</v>
      </c>
      <c r="H293">
        <v>45</v>
      </c>
      <c r="I293">
        <v>0</v>
      </c>
      <c r="J293">
        <v>0</v>
      </c>
      <c r="K293">
        <v>0</v>
      </c>
      <c r="L293">
        <v>0</v>
      </c>
      <c r="M293">
        <v>0</v>
      </c>
    </row>
    <row r="294" spans="1:13" ht="12.75">
      <c r="A294" t="s">
        <v>128</v>
      </c>
      <c r="B294" t="s">
        <v>130</v>
      </c>
      <c r="C294" t="s">
        <v>359</v>
      </c>
      <c r="D294">
        <v>0</v>
      </c>
      <c r="E294">
        <v>2</v>
      </c>
      <c r="F294">
        <v>0</v>
      </c>
      <c r="G294">
        <v>3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</row>
    <row r="295" spans="1:13" ht="12.75">
      <c r="A295" t="s">
        <v>143</v>
      </c>
      <c r="B295" t="s">
        <v>142</v>
      </c>
      <c r="C295" t="s">
        <v>367</v>
      </c>
      <c r="D295">
        <v>0</v>
      </c>
      <c r="E295">
        <v>0</v>
      </c>
      <c r="F295">
        <v>0</v>
      </c>
      <c r="G295">
        <v>544</v>
      </c>
      <c r="H295">
        <v>0</v>
      </c>
      <c r="I295">
        <v>0</v>
      </c>
      <c r="J295">
        <v>216</v>
      </c>
      <c r="K295">
        <v>0</v>
      </c>
      <c r="L295">
        <v>0</v>
      </c>
      <c r="M295">
        <v>0</v>
      </c>
    </row>
    <row r="296" spans="1:13" ht="12.75">
      <c r="A296" t="s">
        <v>145</v>
      </c>
      <c r="B296" t="s">
        <v>144</v>
      </c>
      <c r="C296" t="s">
        <v>368</v>
      </c>
      <c r="D296">
        <v>0</v>
      </c>
      <c r="E296">
        <v>12</v>
      </c>
      <c r="F296">
        <v>0</v>
      </c>
      <c r="G296">
        <v>5055</v>
      </c>
      <c r="H296">
        <v>0</v>
      </c>
      <c r="I296">
        <v>0</v>
      </c>
      <c r="J296">
        <v>1342</v>
      </c>
      <c r="K296">
        <v>0</v>
      </c>
      <c r="L296">
        <v>0</v>
      </c>
      <c r="M296">
        <v>0</v>
      </c>
    </row>
    <row r="297" spans="1:13" ht="12.75">
      <c r="A297" t="s">
        <v>148</v>
      </c>
      <c r="B297" t="s">
        <v>149</v>
      </c>
      <c r="C297" t="s">
        <v>369</v>
      </c>
      <c r="D297">
        <v>0</v>
      </c>
      <c r="E297">
        <v>0</v>
      </c>
      <c r="F297">
        <v>0</v>
      </c>
      <c r="G297">
        <v>14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</row>
    <row r="298" spans="1:13" ht="12.75">
      <c r="A298" t="s">
        <v>148</v>
      </c>
      <c r="B298" t="s">
        <v>449</v>
      </c>
      <c r="C298" t="s">
        <v>450</v>
      </c>
      <c r="D298">
        <v>0</v>
      </c>
      <c r="E298">
        <v>0</v>
      </c>
      <c r="F298">
        <v>0</v>
      </c>
      <c r="G298">
        <v>8</v>
      </c>
      <c r="H298">
        <v>0</v>
      </c>
      <c r="I298">
        <v>0</v>
      </c>
      <c r="J298">
        <v>8</v>
      </c>
      <c r="K298">
        <v>0</v>
      </c>
      <c r="L298">
        <v>0</v>
      </c>
      <c r="M298">
        <v>0</v>
      </c>
    </row>
    <row r="299" spans="1:13" ht="12.75">
      <c r="A299" t="s">
        <v>148</v>
      </c>
      <c r="B299" t="s">
        <v>150</v>
      </c>
      <c r="C299" t="s">
        <v>370</v>
      </c>
      <c r="D299">
        <v>0</v>
      </c>
      <c r="E299">
        <v>0</v>
      </c>
      <c r="F299">
        <v>0</v>
      </c>
      <c r="G299">
        <v>112</v>
      </c>
      <c r="H299">
        <v>0</v>
      </c>
      <c r="I299">
        <v>0</v>
      </c>
      <c r="J299">
        <v>62</v>
      </c>
      <c r="K299">
        <v>0</v>
      </c>
      <c r="L299">
        <v>0</v>
      </c>
      <c r="M299">
        <v>0</v>
      </c>
    </row>
    <row r="300" spans="1:13" ht="12.75">
      <c r="A300" t="s">
        <v>151</v>
      </c>
      <c r="B300" t="s">
        <v>451</v>
      </c>
      <c r="C300" t="s">
        <v>452</v>
      </c>
      <c r="D300">
        <v>0</v>
      </c>
      <c r="E300">
        <v>0</v>
      </c>
      <c r="F300">
        <v>0</v>
      </c>
      <c r="G300">
        <v>112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</row>
    <row r="301" spans="1:13" ht="12.75">
      <c r="A301" t="s">
        <v>154</v>
      </c>
      <c r="B301" t="s">
        <v>153</v>
      </c>
      <c r="C301" t="s">
        <v>372</v>
      </c>
      <c r="D301">
        <v>0</v>
      </c>
      <c r="E301">
        <v>0</v>
      </c>
      <c r="F301">
        <v>0</v>
      </c>
      <c r="G301">
        <v>26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</row>
    <row r="302" spans="1:13" ht="12.75">
      <c r="A302" t="s">
        <v>384</v>
      </c>
      <c r="C302" t="s">
        <v>226</v>
      </c>
      <c r="D302">
        <v>28</v>
      </c>
      <c r="E302">
        <v>150</v>
      </c>
      <c r="F302">
        <v>0</v>
      </c>
      <c r="G302">
        <v>12640</v>
      </c>
      <c r="H302">
        <v>192</v>
      </c>
      <c r="I302">
        <v>28</v>
      </c>
      <c r="J302">
        <v>4636</v>
      </c>
      <c r="K302">
        <v>4038</v>
      </c>
      <c r="L302">
        <v>0</v>
      </c>
      <c r="M302">
        <v>543</v>
      </c>
    </row>
    <row r="306" ht="12.75">
      <c r="A306" s="2" t="s">
        <v>453</v>
      </c>
    </row>
    <row r="307" spans="2:10" ht="12.75">
      <c r="B307" t="s">
        <v>401</v>
      </c>
      <c r="C307" s="16" t="s">
        <v>402</v>
      </c>
      <c r="E307" s="16"/>
      <c r="F307" s="16"/>
      <c r="G307" s="16"/>
      <c r="H307" s="16"/>
      <c r="I307" s="16"/>
      <c r="J307" s="16"/>
    </row>
    <row r="308" spans="2:10" ht="12.75">
      <c r="B308" t="s">
        <v>403</v>
      </c>
      <c r="C308" s="16" t="s">
        <v>404</v>
      </c>
      <c r="D308" s="29" t="s">
        <v>405</v>
      </c>
      <c r="E308" s="29"/>
      <c r="G308" s="16"/>
      <c r="H308" s="11" t="s">
        <v>406</v>
      </c>
      <c r="I308" s="16"/>
      <c r="J308" s="16"/>
    </row>
    <row r="309" spans="1:10" ht="12.75">
      <c r="A309" s="17"/>
      <c r="B309" s="17" t="s">
        <v>1</v>
      </c>
      <c r="C309" s="16" t="s">
        <v>407</v>
      </c>
      <c r="D309" s="28" t="s">
        <v>204</v>
      </c>
      <c r="E309" s="28"/>
      <c r="G309" s="16"/>
      <c r="H309" s="11" t="s">
        <v>207</v>
      </c>
      <c r="I309" s="16"/>
      <c r="J309" s="16"/>
    </row>
    <row r="310" spans="1:10" ht="12.75">
      <c r="A310" s="16"/>
      <c r="B310" s="16"/>
      <c r="C310" s="16"/>
      <c r="D310" s="9" t="s">
        <v>208</v>
      </c>
      <c r="E310" s="9" t="s">
        <v>6</v>
      </c>
      <c r="G310" s="16"/>
      <c r="H310" s="5" t="s">
        <v>408</v>
      </c>
      <c r="I310" s="16"/>
      <c r="J310" s="16"/>
    </row>
    <row r="311" spans="1:10" ht="12.75">
      <c r="A311" s="16"/>
      <c r="B311" s="16"/>
      <c r="C311" s="16"/>
      <c r="D311" s="4">
        <v>103</v>
      </c>
      <c r="E311" s="4">
        <v>775</v>
      </c>
      <c r="G311" s="16"/>
      <c r="H311" s="4">
        <v>0</v>
      </c>
      <c r="I311" s="16"/>
      <c r="J311" s="16"/>
    </row>
  </sheetData>
  <mergeCells count="48">
    <mergeCell ref="B7:C8"/>
    <mergeCell ref="D7:G7"/>
    <mergeCell ref="B33:C34"/>
    <mergeCell ref="H7:J7"/>
    <mergeCell ref="D8:E8"/>
    <mergeCell ref="F8:F9"/>
    <mergeCell ref="G8:G9"/>
    <mergeCell ref="H8:H9"/>
    <mergeCell ref="I8:I9"/>
    <mergeCell ref="J8:J9"/>
    <mergeCell ref="D33:G33"/>
    <mergeCell ref="H33:J33"/>
    <mergeCell ref="K33:M33"/>
    <mergeCell ref="D34:E34"/>
    <mergeCell ref="F34:F35"/>
    <mergeCell ref="G34:G35"/>
    <mergeCell ref="H34:H35"/>
    <mergeCell ref="I34:I35"/>
    <mergeCell ref="J34:J35"/>
    <mergeCell ref="K34:K35"/>
    <mergeCell ref="L34:L35"/>
    <mergeCell ref="M34:M35"/>
    <mergeCell ref="A59:A61"/>
    <mergeCell ref="B59:C60"/>
    <mergeCell ref="D59:G59"/>
    <mergeCell ref="H59:J59"/>
    <mergeCell ref="D60:E60"/>
    <mergeCell ref="F60:F61"/>
    <mergeCell ref="G60:G61"/>
    <mergeCell ref="H60:H61"/>
    <mergeCell ref="A248:A250"/>
    <mergeCell ref="B248:C249"/>
    <mergeCell ref="D248:G248"/>
    <mergeCell ref="H248:J248"/>
    <mergeCell ref="L249:L250"/>
    <mergeCell ref="M249:M250"/>
    <mergeCell ref="I60:I61"/>
    <mergeCell ref="J60:J61"/>
    <mergeCell ref="D308:E308"/>
    <mergeCell ref="D309:E309"/>
    <mergeCell ref="K248:M248"/>
    <mergeCell ref="D249:E249"/>
    <mergeCell ref="F249:F250"/>
    <mergeCell ref="G249:G250"/>
    <mergeCell ref="H249:H250"/>
    <mergeCell ref="I249:I250"/>
    <mergeCell ref="J249:J250"/>
    <mergeCell ref="K249:K250"/>
  </mergeCells>
  <printOptions/>
  <pageMargins left="0.75" right="0.75" top="1" bottom="1" header="0.5" footer="0.5"/>
  <pageSetup fitToHeight="10" fitToWidth="1" horizontalDpi="600" verticalDpi="600" orientation="portrait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1"/>
  <sheetViews>
    <sheetView workbookViewId="0" topLeftCell="A1">
      <selection activeCell="D8" sqref="D8:E8"/>
    </sheetView>
  </sheetViews>
  <sheetFormatPr defaultColWidth="9.140625" defaultRowHeight="12.75"/>
  <cols>
    <col min="1" max="1" width="9.421875" style="0" customWidth="1"/>
    <col min="2" max="2" width="8.140625" style="0" customWidth="1"/>
    <col min="3" max="3" width="28.00390625" style="0" customWidth="1"/>
    <col min="4" max="4" width="13.7109375" style="0" customWidth="1"/>
    <col min="5" max="5" width="12.8515625" style="0" customWidth="1"/>
    <col min="6" max="6" width="12.421875" style="0" customWidth="1"/>
    <col min="7" max="7" width="11.7109375" style="0" customWidth="1"/>
    <col min="8" max="8" width="12.57421875" style="0" customWidth="1"/>
    <col min="9" max="9" width="12.28125" style="0" customWidth="1"/>
    <col min="11" max="11" width="10.28125" style="0" customWidth="1"/>
    <col min="12" max="12" width="12.140625" style="0" customWidth="1"/>
  </cols>
  <sheetData>
    <row r="1" ht="12.75">
      <c r="A1" s="2" t="s">
        <v>201</v>
      </c>
    </row>
    <row r="2" ht="12.75">
      <c r="A2" s="2" t="str">
        <f>B6</f>
        <v>Calendar year 2008 - includes Global Campus Graduate IUs</v>
      </c>
    </row>
    <row r="3" ht="12.75">
      <c r="A3" s="1">
        <f>'07-08'!A3</f>
        <v>40017</v>
      </c>
    </row>
    <row r="4" ht="12.75">
      <c r="A4" t="str">
        <f>'07-08'!A4</f>
        <v>Division of Management Information PN2007/016</v>
      </c>
    </row>
    <row r="5" ht="12.75">
      <c r="B5" s="2" t="s">
        <v>227</v>
      </c>
    </row>
    <row r="6" spans="1:2" ht="12.75">
      <c r="A6" s="7"/>
      <c r="B6" s="2" t="s">
        <v>517</v>
      </c>
    </row>
    <row r="7" spans="1:10" ht="12.75" customHeight="1">
      <c r="A7" s="7"/>
      <c r="B7" s="28" t="s">
        <v>1</v>
      </c>
      <c r="C7" s="28"/>
      <c r="D7" s="28" t="s">
        <v>202</v>
      </c>
      <c r="E7" s="28"/>
      <c r="F7" s="28"/>
      <c r="G7" s="28"/>
      <c r="H7" s="28" t="s">
        <v>203</v>
      </c>
      <c r="I7" s="28"/>
      <c r="J7" s="28"/>
    </row>
    <row r="8" spans="1:10" ht="12.75" customHeight="1">
      <c r="A8" s="7"/>
      <c r="B8" s="28"/>
      <c r="C8" s="28"/>
      <c r="D8" s="28" t="s">
        <v>204</v>
      </c>
      <c r="E8" s="28"/>
      <c r="F8" s="28" t="s">
        <v>205</v>
      </c>
      <c r="G8" s="28" t="s">
        <v>206</v>
      </c>
      <c r="H8" s="28" t="s">
        <v>207</v>
      </c>
      <c r="I8" s="28" t="s">
        <v>205</v>
      </c>
      <c r="J8" s="28" t="s">
        <v>206</v>
      </c>
    </row>
    <row r="9" spans="1:10" ht="12.75" customHeight="1">
      <c r="A9" s="7"/>
      <c r="B9" s="10" t="s">
        <v>2</v>
      </c>
      <c r="C9" s="10" t="s">
        <v>3</v>
      </c>
      <c r="D9" s="9" t="s">
        <v>208</v>
      </c>
      <c r="E9" s="9" t="s">
        <v>6</v>
      </c>
      <c r="F9" s="28"/>
      <c r="G9" s="28"/>
      <c r="H9" s="28"/>
      <c r="I9" s="28"/>
      <c r="J9" s="28"/>
    </row>
    <row r="10" spans="2:10" ht="12.75">
      <c r="B10" s="4" t="s">
        <v>7</v>
      </c>
      <c r="C10" s="4" t="s">
        <v>209</v>
      </c>
      <c r="D10" s="4">
        <v>33757</v>
      </c>
      <c r="E10" s="4">
        <v>18682</v>
      </c>
      <c r="F10" s="4">
        <v>838</v>
      </c>
      <c r="G10" s="4">
        <v>13525</v>
      </c>
      <c r="H10" s="4">
        <v>1056</v>
      </c>
      <c r="I10" s="4">
        <v>0</v>
      </c>
      <c r="J10" s="4">
        <v>1605</v>
      </c>
    </row>
    <row r="11" spans="2:10" ht="12.75">
      <c r="B11" s="4" t="s">
        <v>19</v>
      </c>
      <c r="C11" s="4" t="s">
        <v>400</v>
      </c>
      <c r="D11" s="4">
        <f>14430-65</f>
        <v>14365</v>
      </c>
      <c r="E11" s="4">
        <f>41516-704</f>
        <v>40812</v>
      </c>
      <c r="F11" s="4">
        <v>80</v>
      </c>
      <c r="G11" s="4">
        <v>28279</v>
      </c>
      <c r="H11" s="4">
        <v>2689</v>
      </c>
      <c r="I11" s="4">
        <v>0</v>
      </c>
      <c r="J11" s="4">
        <v>3434</v>
      </c>
    </row>
    <row r="12" spans="2:10" ht="12.75">
      <c r="B12" s="4" t="s">
        <v>26</v>
      </c>
      <c r="C12" s="4" t="s">
        <v>211</v>
      </c>
      <c r="D12" s="4">
        <v>8643</v>
      </c>
      <c r="E12" s="4">
        <v>16331</v>
      </c>
      <c r="F12" s="4">
        <v>4</v>
      </c>
      <c r="G12" s="4">
        <v>14774</v>
      </c>
      <c r="H12" s="4">
        <v>449</v>
      </c>
      <c r="I12" s="4">
        <v>4</v>
      </c>
      <c r="J12" s="4">
        <v>1717</v>
      </c>
    </row>
    <row r="13" spans="2:10" ht="12.75">
      <c r="B13" s="4" t="s">
        <v>34</v>
      </c>
      <c r="C13" s="4" t="s">
        <v>212</v>
      </c>
      <c r="D13" s="4">
        <v>72639</v>
      </c>
      <c r="E13" s="4">
        <v>52546</v>
      </c>
      <c r="F13" s="4">
        <v>7</v>
      </c>
      <c r="G13" s="4">
        <v>60519</v>
      </c>
      <c r="H13" s="4">
        <v>3244</v>
      </c>
      <c r="I13" s="4">
        <v>0</v>
      </c>
      <c r="J13" s="4">
        <v>6631</v>
      </c>
    </row>
    <row r="14" spans="2:10" ht="12.75">
      <c r="B14" s="4" t="s">
        <v>48</v>
      </c>
      <c r="C14" s="4" t="s">
        <v>213</v>
      </c>
      <c r="D14" s="4">
        <v>36541</v>
      </c>
      <c r="E14" s="4">
        <v>22510</v>
      </c>
      <c r="F14" s="4">
        <v>15</v>
      </c>
      <c r="G14" s="4">
        <v>20902</v>
      </c>
      <c r="H14" s="4">
        <v>674</v>
      </c>
      <c r="I14" s="4">
        <v>0</v>
      </c>
      <c r="J14" s="4">
        <v>1394</v>
      </c>
    </row>
    <row r="15" spans="2:10" ht="12.75">
      <c r="B15" s="4" t="s">
        <v>63</v>
      </c>
      <c r="C15" t="s">
        <v>467</v>
      </c>
      <c r="D15" s="4">
        <v>4016</v>
      </c>
      <c r="E15" s="4">
        <v>15726</v>
      </c>
      <c r="F15" s="4">
        <v>18</v>
      </c>
      <c r="G15" s="4">
        <v>1986</v>
      </c>
      <c r="H15" s="4">
        <v>301</v>
      </c>
      <c r="I15" s="4">
        <v>0</v>
      </c>
      <c r="J15" s="4">
        <v>201</v>
      </c>
    </row>
    <row r="16" spans="2:10" ht="12.75">
      <c r="B16" s="4" t="s">
        <v>68</v>
      </c>
      <c r="C16" s="4" t="s">
        <v>214</v>
      </c>
      <c r="D16" s="4">
        <v>540</v>
      </c>
      <c r="E16" s="4">
        <v>636</v>
      </c>
      <c r="F16" s="4">
        <v>16370</v>
      </c>
      <c r="G16" s="4">
        <v>1622</v>
      </c>
      <c r="H16" s="4">
        <v>0</v>
      </c>
      <c r="I16" s="4">
        <v>329</v>
      </c>
      <c r="J16" s="4">
        <v>102</v>
      </c>
    </row>
    <row r="17" spans="2:10" ht="12.75">
      <c r="B17" s="4" t="s">
        <v>70</v>
      </c>
      <c r="C17" s="4" t="s">
        <v>215</v>
      </c>
      <c r="D17" s="4">
        <v>404090</v>
      </c>
      <c r="E17" s="4">
        <v>103440</v>
      </c>
      <c r="F17" s="4">
        <v>45</v>
      </c>
      <c r="G17" s="4">
        <v>69394</v>
      </c>
      <c r="H17" s="4">
        <v>16235</v>
      </c>
      <c r="I17" s="4">
        <v>8</v>
      </c>
      <c r="J17" s="4">
        <v>9187</v>
      </c>
    </row>
    <row r="18" spans="2:10" ht="12.75">
      <c r="B18" s="4" t="s">
        <v>428</v>
      </c>
      <c r="C18" t="s">
        <v>468</v>
      </c>
      <c r="D18" s="4">
        <v>1610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2:10" ht="12.75">
      <c r="B19" s="4" t="s">
        <v>115</v>
      </c>
      <c r="C19" s="4" t="s">
        <v>216</v>
      </c>
      <c r="D19" s="4">
        <v>46455</v>
      </c>
      <c r="E19" s="4">
        <v>21726</v>
      </c>
      <c r="F19" s="4">
        <v>0</v>
      </c>
      <c r="G19" s="4">
        <v>6995</v>
      </c>
      <c r="H19" s="4">
        <v>2749</v>
      </c>
      <c r="I19" s="4">
        <v>0</v>
      </c>
      <c r="J19" s="4">
        <v>803</v>
      </c>
    </row>
    <row r="20" spans="2:10" ht="12.75">
      <c r="B20" s="4" t="s">
        <v>120</v>
      </c>
      <c r="C20" s="4" t="s">
        <v>217</v>
      </c>
      <c r="D20" s="4">
        <v>593</v>
      </c>
      <c r="E20" s="4">
        <v>986</v>
      </c>
      <c r="F20" s="4">
        <v>0</v>
      </c>
      <c r="G20" s="4">
        <v>1218</v>
      </c>
      <c r="H20" s="4">
        <v>26</v>
      </c>
      <c r="I20" s="4">
        <v>0</v>
      </c>
      <c r="J20" s="4">
        <v>355</v>
      </c>
    </row>
    <row r="21" spans="2:10" ht="12.75">
      <c r="B21" s="4" t="s">
        <v>128</v>
      </c>
      <c r="C21" s="4" t="s">
        <v>218</v>
      </c>
      <c r="D21" s="4">
        <v>22</v>
      </c>
      <c r="E21" s="4">
        <v>60</v>
      </c>
      <c r="F21" s="4">
        <v>15962</v>
      </c>
      <c r="G21" s="4">
        <v>1598</v>
      </c>
      <c r="H21" s="4">
        <v>5</v>
      </c>
      <c r="I21" s="4">
        <v>802</v>
      </c>
      <c r="J21" s="4">
        <v>202</v>
      </c>
    </row>
    <row r="22" spans="2:10" ht="12.75">
      <c r="B22" s="4" t="s">
        <v>133</v>
      </c>
      <c r="C22" s="4" t="s">
        <v>219</v>
      </c>
      <c r="D22" s="4">
        <v>1156</v>
      </c>
      <c r="E22" s="4">
        <v>828</v>
      </c>
      <c r="F22" s="4">
        <v>0</v>
      </c>
      <c r="G22" s="4">
        <v>5</v>
      </c>
      <c r="H22" s="4">
        <v>0</v>
      </c>
      <c r="I22" s="4">
        <v>0</v>
      </c>
      <c r="J22" s="4">
        <v>0</v>
      </c>
    </row>
    <row r="23" spans="2:10" ht="12.75">
      <c r="B23" s="4" t="s">
        <v>137</v>
      </c>
      <c r="C23" s="4" t="s">
        <v>220</v>
      </c>
      <c r="D23" s="4">
        <v>1198</v>
      </c>
      <c r="E23" s="4">
        <v>1627</v>
      </c>
      <c r="F23" s="4">
        <v>15</v>
      </c>
      <c r="G23" s="4">
        <v>378</v>
      </c>
      <c r="H23" s="4">
        <v>215</v>
      </c>
      <c r="I23" s="4">
        <v>0</v>
      </c>
      <c r="J23" s="4">
        <v>10</v>
      </c>
    </row>
    <row r="24" spans="2:10" ht="12.75">
      <c r="B24" s="4" t="s">
        <v>139</v>
      </c>
      <c r="C24" s="4" t="s">
        <v>221</v>
      </c>
      <c r="D24" s="4">
        <v>4170</v>
      </c>
      <c r="E24" s="4">
        <v>103</v>
      </c>
      <c r="F24" s="4">
        <v>53</v>
      </c>
      <c r="G24" s="4">
        <v>4950</v>
      </c>
      <c r="H24" s="4">
        <v>164</v>
      </c>
      <c r="I24" s="4">
        <v>0</v>
      </c>
      <c r="J24" s="4">
        <v>31</v>
      </c>
    </row>
    <row r="25" spans="2:10" ht="12.75">
      <c r="B25" s="4" t="s">
        <v>143</v>
      </c>
      <c r="C25" s="4" t="s">
        <v>222</v>
      </c>
      <c r="D25" s="4">
        <v>780</v>
      </c>
      <c r="E25" s="4">
        <v>395</v>
      </c>
      <c r="F25" s="4">
        <v>0</v>
      </c>
      <c r="G25" s="4">
        <v>6470</v>
      </c>
      <c r="H25" s="4">
        <v>14</v>
      </c>
      <c r="I25" s="4">
        <v>0</v>
      </c>
      <c r="J25" s="4">
        <v>1924</v>
      </c>
    </row>
    <row r="26" spans="2:10" ht="12.75">
      <c r="B26" s="4" t="s">
        <v>145</v>
      </c>
      <c r="C26" s="4" t="s">
        <v>223</v>
      </c>
      <c r="D26" s="4">
        <v>396</v>
      </c>
      <c r="E26" s="4">
        <v>224</v>
      </c>
      <c r="F26" s="4">
        <v>0</v>
      </c>
      <c r="G26" s="4">
        <v>5156</v>
      </c>
      <c r="H26" s="4">
        <v>8</v>
      </c>
      <c r="I26" s="4">
        <v>0</v>
      </c>
      <c r="J26" s="4">
        <v>942</v>
      </c>
    </row>
    <row r="27" spans="2:10" ht="12.75">
      <c r="B27" s="4" t="s">
        <v>224</v>
      </c>
      <c r="C27" s="4" t="s">
        <v>518</v>
      </c>
      <c r="D27" s="4">
        <v>1645</v>
      </c>
      <c r="E27" s="4">
        <v>882</v>
      </c>
      <c r="F27" s="4">
        <v>101</v>
      </c>
      <c r="G27" s="4">
        <v>939</v>
      </c>
      <c r="H27" s="4">
        <v>165</v>
      </c>
      <c r="I27" s="4">
        <v>4</v>
      </c>
      <c r="J27" s="4">
        <v>920</v>
      </c>
    </row>
    <row r="28" spans="2:10" ht="12.75">
      <c r="B28" s="4"/>
      <c r="C28" s="4" t="s">
        <v>196</v>
      </c>
      <c r="D28" s="13">
        <f>SUM(D10:D27)</f>
        <v>632616</v>
      </c>
      <c r="E28" s="13">
        <f aca="true" t="shared" si="0" ref="E28:J28">SUM(E10:E27)</f>
        <v>297514</v>
      </c>
      <c r="F28" s="13">
        <f t="shared" si="0"/>
        <v>33508</v>
      </c>
      <c r="G28" s="13">
        <f t="shared" si="0"/>
        <v>238710</v>
      </c>
      <c r="H28" s="13">
        <f t="shared" si="0"/>
        <v>27994</v>
      </c>
      <c r="I28" s="13">
        <f t="shared" si="0"/>
        <v>1147</v>
      </c>
      <c r="J28" s="13">
        <f t="shared" si="0"/>
        <v>29458</v>
      </c>
    </row>
    <row r="29" ht="12.75">
      <c r="B29" t="s">
        <v>399</v>
      </c>
    </row>
    <row r="31" ht="12.75">
      <c r="B31" s="2" t="s">
        <v>228</v>
      </c>
    </row>
    <row r="32" ht="12.75">
      <c r="B32" s="2" t="str">
        <f>B6</f>
        <v>Calendar year 2008 - includes Global Campus Graduate IUs</v>
      </c>
    </row>
    <row r="33" spans="2:13" ht="12.75">
      <c r="B33" s="28" t="s">
        <v>1</v>
      </c>
      <c r="C33" s="28"/>
      <c r="D33" s="28" t="s">
        <v>202</v>
      </c>
      <c r="E33" s="28"/>
      <c r="F33" s="28"/>
      <c r="G33" s="28"/>
      <c r="H33" s="28" t="s">
        <v>203</v>
      </c>
      <c r="I33" s="28"/>
      <c r="J33" s="28"/>
      <c r="K33" s="28" t="s">
        <v>229</v>
      </c>
      <c r="L33" s="28"/>
      <c r="M33" s="28"/>
    </row>
    <row r="34" spans="2:13" ht="12.75">
      <c r="B34" s="28"/>
      <c r="C34" s="28"/>
      <c r="D34" s="28" t="s">
        <v>204</v>
      </c>
      <c r="E34" s="28"/>
      <c r="F34" s="28" t="s">
        <v>205</v>
      </c>
      <c r="G34" s="28" t="s">
        <v>206</v>
      </c>
      <c r="H34" s="28" t="s">
        <v>207</v>
      </c>
      <c r="I34" s="28" t="s">
        <v>205</v>
      </c>
      <c r="J34" s="28" t="s">
        <v>206</v>
      </c>
      <c r="K34" s="28" t="s">
        <v>207</v>
      </c>
      <c r="L34" s="28" t="s">
        <v>205</v>
      </c>
      <c r="M34" s="28" t="s">
        <v>206</v>
      </c>
    </row>
    <row r="35" spans="2:13" ht="12.75">
      <c r="B35" s="10" t="s">
        <v>2</v>
      </c>
      <c r="C35" s="10" t="s">
        <v>3</v>
      </c>
      <c r="D35" s="9" t="s">
        <v>208</v>
      </c>
      <c r="E35" s="9" t="s">
        <v>6</v>
      </c>
      <c r="F35" s="28"/>
      <c r="G35" s="28"/>
      <c r="H35" s="28"/>
      <c r="I35" s="28"/>
      <c r="J35" s="28"/>
      <c r="K35" s="28"/>
      <c r="L35" s="28"/>
      <c r="M35" s="28"/>
    </row>
    <row r="36" spans="2:13" ht="12.75">
      <c r="B36" s="4" t="s">
        <v>7</v>
      </c>
      <c r="C36" s="4" t="s">
        <v>209</v>
      </c>
      <c r="D36" s="4">
        <v>44</v>
      </c>
      <c r="E36" s="4">
        <v>93</v>
      </c>
      <c r="F36" s="4">
        <v>0</v>
      </c>
      <c r="G36" s="4">
        <v>862</v>
      </c>
      <c r="H36" s="4">
        <v>9</v>
      </c>
      <c r="I36" s="4">
        <v>0</v>
      </c>
      <c r="J36" s="4">
        <v>214</v>
      </c>
      <c r="K36" s="4">
        <v>48</v>
      </c>
      <c r="L36" s="4">
        <v>0</v>
      </c>
      <c r="M36" s="4">
        <v>3</v>
      </c>
    </row>
    <row r="37" spans="2:13" ht="12.75">
      <c r="B37" s="4" t="s">
        <v>19</v>
      </c>
      <c r="C37" s="4" t="s">
        <v>210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282</v>
      </c>
      <c r="L37" s="4">
        <v>0</v>
      </c>
      <c r="M37" s="4">
        <v>3</v>
      </c>
    </row>
    <row r="38" spans="2:13" ht="12.75">
      <c r="B38" s="4" t="s">
        <v>26</v>
      </c>
      <c r="C38" s="4" t="s">
        <v>211</v>
      </c>
      <c r="D38" s="4">
        <v>0</v>
      </c>
      <c r="E38" s="4">
        <v>16</v>
      </c>
      <c r="F38" s="4">
        <v>0</v>
      </c>
      <c r="G38" s="4">
        <v>5916</v>
      </c>
      <c r="H38" s="4">
        <v>8</v>
      </c>
      <c r="I38" s="4">
        <v>0</v>
      </c>
      <c r="J38" s="4">
        <v>2380</v>
      </c>
      <c r="K38" s="4">
        <v>56</v>
      </c>
      <c r="L38" s="4">
        <v>0</v>
      </c>
      <c r="M38" s="4">
        <v>12</v>
      </c>
    </row>
    <row r="39" spans="2:13" ht="12.75">
      <c r="B39" s="4" t="s">
        <v>34</v>
      </c>
      <c r="C39" s="4" t="s">
        <v>212</v>
      </c>
      <c r="D39" s="4">
        <v>0</v>
      </c>
      <c r="E39" s="4">
        <v>44</v>
      </c>
      <c r="F39" s="4">
        <v>0</v>
      </c>
      <c r="G39" s="4">
        <v>1645</v>
      </c>
      <c r="H39" s="4">
        <v>203</v>
      </c>
      <c r="I39" s="4">
        <v>0</v>
      </c>
      <c r="J39" s="4">
        <v>386</v>
      </c>
      <c r="K39" s="4">
        <v>0</v>
      </c>
      <c r="L39" s="4">
        <v>0</v>
      </c>
      <c r="M39" s="4">
        <v>0</v>
      </c>
    </row>
    <row r="40" spans="2:13" ht="12.75">
      <c r="B40" s="4" t="s">
        <v>48</v>
      </c>
      <c r="C40" s="4" t="s">
        <v>213</v>
      </c>
      <c r="D40" s="4">
        <v>0</v>
      </c>
      <c r="E40" s="4">
        <v>11</v>
      </c>
      <c r="F40" s="4">
        <v>0</v>
      </c>
      <c r="G40" s="4">
        <v>58</v>
      </c>
      <c r="H40" s="4">
        <v>0</v>
      </c>
      <c r="I40" s="4">
        <v>0</v>
      </c>
      <c r="J40" s="4">
        <v>1</v>
      </c>
      <c r="K40" s="4">
        <v>0</v>
      </c>
      <c r="L40" s="4">
        <v>0</v>
      </c>
      <c r="M40" s="4">
        <v>0</v>
      </c>
    </row>
    <row r="41" spans="1:13" ht="12.75">
      <c r="A41" s="7"/>
      <c r="B41" s="4" t="s">
        <v>63</v>
      </c>
      <c r="C41" t="s">
        <v>467</v>
      </c>
      <c r="D41" s="4">
        <v>0</v>
      </c>
      <c r="E41" s="4">
        <v>0</v>
      </c>
      <c r="F41" s="4">
        <v>0</v>
      </c>
      <c r="G41" s="4">
        <v>43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</row>
    <row r="42" spans="1:13" ht="12.75">
      <c r="A42" s="7"/>
      <c r="B42" s="4" t="s">
        <v>68</v>
      </c>
      <c r="C42" s="4" t="s">
        <v>214</v>
      </c>
      <c r="D42" s="4">
        <v>0</v>
      </c>
      <c r="E42" s="4">
        <v>0</v>
      </c>
      <c r="F42" s="4">
        <v>0</v>
      </c>
      <c r="G42" s="4">
        <v>22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</row>
    <row r="43" spans="1:13" ht="12.75">
      <c r="A43" s="7"/>
      <c r="B43" s="4" t="s">
        <v>70</v>
      </c>
      <c r="C43" s="4" t="s">
        <v>215</v>
      </c>
      <c r="D43" s="4">
        <v>5</v>
      </c>
      <c r="E43" s="4">
        <v>24</v>
      </c>
      <c r="F43" s="4">
        <v>0</v>
      </c>
      <c r="G43" s="4">
        <v>309</v>
      </c>
      <c r="H43" s="4">
        <v>0</v>
      </c>
      <c r="I43" s="4">
        <v>0</v>
      </c>
      <c r="J43" s="4">
        <v>197</v>
      </c>
      <c r="K43" s="4">
        <v>3355</v>
      </c>
      <c r="L43" s="4">
        <v>0</v>
      </c>
      <c r="M43" s="4">
        <v>592</v>
      </c>
    </row>
    <row r="44" spans="1:13" ht="12.75">
      <c r="A44" s="7"/>
      <c r="B44" s="4" t="s">
        <v>428</v>
      </c>
      <c r="C44" t="s">
        <v>468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.75">
      <c r="A45" s="7"/>
      <c r="B45" s="4" t="s">
        <v>115</v>
      </c>
      <c r="C45" s="4" t="s">
        <v>216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7"/>
      <c r="B46" s="4" t="s">
        <v>120</v>
      </c>
      <c r="C46" s="4" t="s">
        <v>217</v>
      </c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s="7"/>
      <c r="B47" s="4" t="s">
        <v>128</v>
      </c>
      <c r="C47" s="4" t="s">
        <v>218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.75">
      <c r="A48" s="7"/>
      <c r="B48" s="4" t="s">
        <v>133</v>
      </c>
      <c r="C48" s="4" t="s">
        <v>219</v>
      </c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7"/>
      <c r="B49" s="4" t="s">
        <v>137</v>
      </c>
      <c r="C49" s="4" t="s">
        <v>220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7"/>
      <c r="B50" s="4" t="s">
        <v>139</v>
      </c>
      <c r="C50" s="4" t="s">
        <v>221</v>
      </c>
      <c r="D50" s="4">
        <v>27</v>
      </c>
      <c r="E50" s="4">
        <v>6</v>
      </c>
      <c r="F50" s="4">
        <v>0</v>
      </c>
      <c r="G50" s="4">
        <v>30</v>
      </c>
      <c r="H50" s="4">
        <v>9</v>
      </c>
      <c r="I50" s="4">
        <v>0</v>
      </c>
      <c r="J50" s="4">
        <v>9</v>
      </c>
      <c r="K50" s="4">
        <v>0</v>
      </c>
      <c r="L50" s="4">
        <v>0</v>
      </c>
      <c r="M50" s="4">
        <v>0</v>
      </c>
    </row>
    <row r="51" spans="1:13" ht="12.75">
      <c r="A51" s="7"/>
      <c r="B51" s="4" t="s">
        <v>143</v>
      </c>
      <c r="C51" s="4" t="s">
        <v>222</v>
      </c>
      <c r="D51" s="4">
        <v>0</v>
      </c>
      <c r="E51" s="4">
        <v>0</v>
      </c>
      <c r="F51" s="4">
        <v>0</v>
      </c>
      <c r="G51" s="4">
        <v>608</v>
      </c>
      <c r="H51" s="4">
        <v>0</v>
      </c>
      <c r="I51" s="4">
        <v>0</v>
      </c>
      <c r="J51" s="4">
        <v>316</v>
      </c>
      <c r="K51" s="4">
        <v>0</v>
      </c>
      <c r="L51" s="4">
        <v>0</v>
      </c>
      <c r="M51" s="4">
        <v>0</v>
      </c>
    </row>
    <row r="52" spans="1:13" ht="12.75">
      <c r="A52" s="7"/>
      <c r="B52" s="4" t="s">
        <v>145</v>
      </c>
      <c r="C52" s="4" t="s">
        <v>223</v>
      </c>
      <c r="D52" s="4">
        <v>0</v>
      </c>
      <c r="E52" s="4">
        <v>0</v>
      </c>
      <c r="F52" s="4">
        <v>0</v>
      </c>
      <c r="G52" s="4">
        <v>5427</v>
      </c>
      <c r="H52" s="4">
        <v>0</v>
      </c>
      <c r="I52" s="4">
        <v>0</v>
      </c>
      <c r="J52" s="4">
        <v>1628</v>
      </c>
      <c r="K52" s="4">
        <v>0</v>
      </c>
      <c r="L52" s="4">
        <v>0</v>
      </c>
      <c r="M52" s="4">
        <v>0</v>
      </c>
    </row>
    <row r="53" spans="1:13" ht="12.75">
      <c r="A53" s="7"/>
      <c r="B53" s="4" t="s">
        <v>224</v>
      </c>
      <c r="C53" s="4" t="s">
        <v>225</v>
      </c>
      <c r="D53" s="4">
        <v>24</v>
      </c>
      <c r="E53" s="4">
        <v>0</v>
      </c>
      <c r="F53" s="4">
        <v>0</v>
      </c>
      <c r="G53" s="4">
        <v>170</v>
      </c>
      <c r="H53" s="4">
        <v>0</v>
      </c>
      <c r="I53" s="4">
        <v>0</v>
      </c>
      <c r="J53" s="4">
        <v>2</v>
      </c>
      <c r="K53" s="4">
        <v>0</v>
      </c>
      <c r="L53" s="4">
        <v>0</v>
      </c>
      <c r="M53" s="4">
        <v>0</v>
      </c>
    </row>
    <row r="54" spans="1:13" ht="12.75">
      <c r="A54" s="7"/>
      <c r="B54" s="4"/>
      <c r="C54" s="4" t="s">
        <v>196</v>
      </c>
      <c r="D54" s="4">
        <f>SUM(D36:D53)</f>
        <v>100</v>
      </c>
      <c r="E54" s="4">
        <f aca="true" t="shared" si="1" ref="E54:M54">SUM(E36:E53)</f>
        <v>194</v>
      </c>
      <c r="F54" s="4">
        <f t="shared" si="1"/>
        <v>0</v>
      </c>
      <c r="G54" s="4">
        <f t="shared" si="1"/>
        <v>15090</v>
      </c>
      <c r="H54" s="4">
        <f t="shared" si="1"/>
        <v>229</v>
      </c>
      <c r="I54" s="4">
        <f t="shared" si="1"/>
        <v>0</v>
      </c>
      <c r="J54" s="4">
        <f t="shared" si="1"/>
        <v>5133</v>
      </c>
      <c r="K54" s="4">
        <f t="shared" si="1"/>
        <v>3741</v>
      </c>
      <c r="L54" s="4">
        <f t="shared" si="1"/>
        <v>0</v>
      </c>
      <c r="M54" s="4">
        <f t="shared" si="1"/>
        <v>610</v>
      </c>
    </row>
    <row r="55" spans="1:7" ht="12.75">
      <c r="A55" s="7"/>
      <c r="B55" s="6"/>
      <c r="C55" s="6"/>
      <c r="D55" s="6"/>
      <c r="E55" s="6"/>
      <c r="F55" s="6"/>
      <c r="G55" s="6"/>
    </row>
    <row r="56" spans="1:7" ht="12.75">
      <c r="A56" s="7"/>
      <c r="B56" s="6"/>
      <c r="C56" s="6"/>
      <c r="D56" s="6"/>
      <c r="E56" s="6"/>
      <c r="F56" s="6"/>
      <c r="G56" s="6"/>
    </row>
    <row r="57" ht="12.75">
      <c r="A57" s="2" t="s">
        <v>230</v>
      </c>
    </row>
    <row r="58" ht="12.75">
      <c r="A58" s="2" t="str">
        <f>A2</f>
        <v>Calendar year 2008 - includes Global Campus Graduate IUs</v>
      </c>
    </row>
    <row r="59" spans="1:10" ht="12.75">
      <c r="A59" s="29" t="s">
        <v>1</v>
      </c>
      <c r="B59" s="29" t="s">
        <v>198</v>
      </c>
      <c r="C59" s="29"/>
      <c r="D59" s="28" t="s">
        <v>202</v>
      </c>
      <c r="E59" s="28"/>
      <c r="F59" s="28"/>
      <c r="G59" s="28"/>
      <c r="H59" s="28" t="s">
        <v>203</v>
      </c>
      <c r="I59" s="28"/>
      <c r="J59" s="28"/>
    </row>
    <row r="60" spans="1:10" ht="12.75">
      <c r="A60" s="29"/>
      <c r="B60" s="29"/>
      <c r="C60" s="29"/>
      <c r="D60" s="28" t="s">
        <v>204</v>
      </c>
      <c r="E60" s="28"/>
      <c r="F60" s="28" t="s">
        <v>205</v>
      </c>
      <c r="G60" s="28" t="s">
        <v>206</v>
      </c>
      <c r="H60" s="28" t="s">
        <v>207</v>
      </c>
      <c r="I60" s="28" t="s">
        <v>205</v>
      </c>
      <c r="J60" s="28" t="s">
        <v>206</v>
      </c>
    </row>
    <row r="61" spans="1:10" ht="12.75">
      <c r="A61" s="29"/>
      <c r="B61" s="5" t="s">
        <v>2</v>
      </c>
      <c r="C61" s="5" t="s">
        <v>3</v>
      </c>
      <c r="D61" s="9" t="s">
        <v>208</v>
      </c>
      <c r="E61" s="9" t="s">
        <v>6</v>
      </c>
      <c r="F61" s="28"/>
      <c r="G61" s="28"/>
      <c r="H61" s="28"/>
      <c r="I61" s="28"/>
      <c r="J61" s="28"/>
    </row>
    <row r="62" spans="1:10" ht="12.75">
      <c r="A62" t="s">
        <v>187</v>
      </c>
      <c r="B62" t="s">
        <v>186</v>
      </c>
      <c r="C62" t="s">
        <v>231</v>
      </c>
      <c r="D62">
        <v>0</v>
      </c>
      <c r="E62">
        <v>0</v>
      </c>
      <c r="F62">
        <v>0</v>
      </c>
      <c r="G62">
        <v>60</v>
      </c>
      <c r="H62">
        <v>0</v>
      </c>
      <c r="I62">
        <v>0</v>
      </c>
      <c r="J62">
        <v>0</v>
      </c>
    </row>
    <row r="63" spans="1:10" ht="12.75">
      <c r="A63" t="s">
        <v>7</v>
      </c>
      <c r="B63" t="s">
        <v>8</v>
      </c>
      <c r="C63" t="s">
        <v>232</v>
      </c>
      <c r="D63">
        <v>0</v>
      </c>
      <c r="E63">
        <v>49</v>
      </c>
      <c r="F63">
        <v>0</v>
      </c>
      <c r="G63">
        <v>4</v>
      </c>
      <c r="H63">
        <v>0</v>
      </c>
      <c r="I63">
        <v>0</v>
      </c>
      <c r="J63">
        <v>0</v>
      </c>
    </row>
    <row r="64" spans="1:10" ht="12.75">
      <c r="A64" t="s">
        <v>7</v>
      </c>
      <c r="B64" t="s">
        <v>9</v>
      </c>
      <c r="C64" t="s">
        <v>233</v>
      </c>
      <c r="D64">
        <v>7756</v>
      </c>
      <c r="E64">
        <v>3278</v>
      </c>
      <c r="F64">
        <v>120</v>
      </c>
      <c r="G64">
        <v>1563</v>
      </c>
      <c r="H64">
        <v>105</v>
      </c>
      <c r="I64">
        <v>0</v>
      </c>
      <c r="J64">
        <v>33</v>
      </c>
    </row>
    <row r="65" spans="1:10" ht="12.75">
      <c r="A65" t="s">
        <v>7</v>
      </c>
      <c r="B65" t="s">
        <v>10</v>
      </c>
      <c r="C65" t="s">
        <v>234</v>
      </c>
      <c r="D65">
        <v>2112</v>
      </c>
      <c r="E65">
        <v>58</v>
      </c>
      <c r="F65">
        <v>0</v>
      </c>
      <c r="G65">
        <v>139</v>
      </c>
      <c r="H65">
        <v>103</v>
      </c>
      <c r="I65">
        <v>0</v>
      </c>
      <c r="J65">
        <v>19</v>
      </c>
    </row>
    <row r="66" spans="1:10" ht="12.75">
      <c r="A66" t="s">
        <v>7</v>
      </c>
      <c r="B66" t="s">
        <v>11</v>
      </c>
      <c r="C66" t="s">
        <v>235</v>
      </c>
      <c r="D66">
        <v>3602</v>
      </c>
      <c r="E66">
        <v>4748</v>
      </c>
      <c r="F66">
        <v>712</v>
      </c>
      <c r="G66">
        <v>2999</v>
      </c>
      <c r="H66">
        <v>301</v>
      </c>
      <c r="I66">
        <v>0</v>
      </c>
      <c r="J66">
        <v>651</v>
      </c>
    </row>
    <row r="67" spans="1:10" ht="12.75">
      <c r="A67" t="s">
        <v>7</v>
      </c>
      <c r="B67" t="s">
        <v>12</v>
      </c>
      <c r="C67" t="s">
        <v>236</v>
      </c>
      <c r="D67">
        <v>8121</v>
      </c>
      <c r="E67">
        <v>3066</v>
      </c>
      <c r="F67">
        <v>0</v>
      </c>
      <c r="G67">
        <v>2841</v>
      </c>
      <c r="H67">
        <v>282</v>
      </c>
      <c r="I67">
        <v>0</v>
      </c>
      <c r="J67">
        <v>252</v>
      </c>
    </row>
    <row r="68" spans="1:10" ht="12.75">
      <c r="A68" t="s">
        <v>7</v>
      </c>
      <c r="B68" t="s">
        <v>13</v>
      </c>
      <c r="C68" t="s">
        <v>237</v>
      </c>
      <c r="D68">
        <v>856</v>
      </c>
      <c r="E68">
        <v>1267</v>
      </c>
      <c r="F68">
        <v>3</v>
      </c>
      <c r="G68">
        <v>968</v>
      </c>
      <c r="H68">
        <v>4</v>
      </c>
      <c r="I68">
        <v>0</v>
      </c>
      <c r="J68">
        <v>117</v>
      </c>
    </row>
    <row r="69" spans="1:10" ht="12.75">
      <c r="A69" t="s">
        <v>7</v>
      </c>
      <c r="B69" t="s">
        <v>14</v>
      </c>
      <c r="C69" t="s">
        <v>238</v>
      </c>
      <c r="D69">
        <v>3457</v>
      </c>
      <c r="E69">
        <v>1810</v>
      </c>
      <c r="F69">
        <v>0</v>
      </c>
      <c r="G69">
        <v>845</v>
      </c>
      <c r="H69">
        <v>244</v>
      </c>
      <c r="I69">
        <v>0</v>
      </c>
      <c r="J69">
        <v>85</v>
      </c>
    </row>
    <row r="70" spans="1:10" ht="12.75">
      <c r="A70" t="s">
        <v>7</v>
      </c>
      <c r="B70" t="s">
        <v>15</v>
      </c>
      <c r="C70" t="s">
        <v>239</v>
      </c>
      <c r="D70">
        <v>2102</v>
      </c>
      <c r="E70">
        <v>1092</v>
      </c>
      <c r="F70">
        <v>3</v>
      </c>
      <c r="G70">
        <v>2409</v>
      </c>
      <c r="H70">
        <v>9</v>
      </c>
      <c r="I70">
        <v>0</v>
      </c>
      <c r="J70">
        <v>260</v>
      </c>
    </row>
    <row r="71" spans="1:10" ht="12.75">
      <c r="A71" t="s">
        <v>7</v>
      </c>
      <c r="B71" t="s">
        <v>16</v>
      </c>
      <c r="C71" t="s">
        <v>240</v>
      </c>
      <c r="D71">
        <v>5751</v>
      </c>
      <c r="E71">
        <v>3315</v>
      </c>
      <c r="F71">
        <v>0</v>
      </c>
      <c r="G71">
        <v>1628</v>
      </c>
      <c r="H71">
        <v>8</v>
      </c>
      <c r="I71">
        <v>0</v>
      </c>
      <c r="J71">
        <v>158</v>
      </c>
    </row>
    <row r="72" spans="1:10" ht="12.75">
      <c r="A72" t="s">
        <v>7</v>
      </c>
      <c r="B72" t="s">
        <v>17</v>
      </c>
      <c r="C72" t="s">
        <v>241</v>
      </c>
      <c r="D72">
        <v>0</v>
      </c>
      <c r="E72">
        <v>0</v>
      </c>
      <c r="F72">
        <v>0</v>
      </c>
      <c r="G72">
        <v>130</v>
      </c>
      <c r="H72">
        <v>0</v>
      </c>
      <c r="I72">
        <v>0</v>
      </c>
      <c r="J72">
        <v>30</v>
      </c>
    </row>
    <row r="73" spans="1:10" ht="12.75">
      <c r="A73" t="s">
        <v>19</v>
      </c>
      <c r="B73" t="s">
        <v>18</v>
      </c>
      <c r="C73" t="s">
        <v>242</v>
      </c>
      <c r="D73">
        <v>0</v>
      </c>
      <c r="E73">
        <v>0</v>
      </c>
      <c r="F73">
        <v>0</v>
      </c>
      <c r="G73">
        <v>770</v>
      </c>
      <c r="H73">
        <v>0</v>
      </c>
      <c r="I73">
        <v>0</v>
      </c>
      <c r="J73">
        <v>76</v>
      </c>
    </row>
    <row r="74" spans="1:10" ht="12.75">
      <c r="A74" t="s">
        <v>19</v>
      </c>
      <c r="B74" t="s">
        <v>20</v>
      </c>
      <c r="C74" t="s">
        <v>243</v>
      </c>
      <c r="D74">
        <v>6016</v>
      </c>
      <c r="E74">
        <v>7110</v>
      </c>
      <c r="F74">
        <v>36</v>
      </c>
      <c r="G74">
        <v>8119</v>
      </c>
      <c r="H74">
        <v>385</v>
      </c>
      <c r="I74">
        <v>0</v>
      </c>
      <c r="J74">
        <v>1437</v>
      </c>
    </row>
    <row r="75" spans="1:10" ht="12.75">
      <c r="A75" t="s">
        <v>19</v>
      </c>
      <c r="B75" t="s">
        <v>21</v>
      </c>
      <c r="C75" t="s">
        <v>244</v>
      </c>
      <c r="D75">
        <f>7944-65</f>
        <v>7879</v>
      </c>
      <c r="E75">
        <f>11959-704</f>
        <v>11255</v>
      </c>
      <c r="F75">
        <v>7</v>
      </c>
      <c r="G75">
        <v>7728</v>
      </c>
      <c r="H75">
        <v>1152</v>
      </c>
      <c r="I75">
        <v>0</v>
      </c>
      <c r="J75">
        <v>872</v>
      </c>
    </row>
    <row r="76" spans="1:10" ht="12.75">
      <c r="A76" t="s">
        <v>19</v>
      </c>
      <c r="B76" t="s">
        <v>475</v>
      </c>
      <c r="C76" t="s">
        <v>476</v>
      </c>
      <c r="D76">
        <v>0</v>
      </c>
      <c r="E76">
        <v>45</v>
      </c>
      <c r="F76">
        <v>0</v>
      </c>
      <c r="G76">
        <v>2</v>
      </c>
      <c r="H76">
        <v>0</v>
      </c>
      <c r="I76">
        <v>0</v>
      </c>
      <c r="J76">
        <v>0</v>
      </c>
    </row>
    <row r="77" spans="1:10" ht="12.75">
      <c r="A77" t="s">
        <v>19</v>
      </c>
      <c r="B77" t="s">
        <v>164</v>
      </c>
      <c r="C77" t="s">
        <v>387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68</v>
      </c>
    </row>
    <row r="78" spans="1:10" ht="12.75">
      <c r="A78" t="s">
        <v>19</v>
      </c>
      <c r="B78" t="s">
        <v>477</v>
      </c>
      <c r="C78" t="s">
        <v>478</v>
      </c>
      <c r="D78">
        <v>0</v>
      </c>
      <c r="E78">
        <v>3</v>
      </c>
      <c r="F78">
        <v>0</v>
      </c>
      <c r="G78">
        <v>0</v>
      </c>
      <c r="H78">
        <v>24</v>
      </c>
      <c r="I78">
        <v>0</v>
      </c>
      <c r="J78">
        <v>0</v>
      </c>
    </row>
    <row r="79" spans="1:10" ht="12.75">
      <c r="A79" t="s">
        <v>19</v>
      </c>
      <c r="B79" t="s">
        <v>23</v>
      </c>
      <c r="C79" t="s">
        <v>245</v>
      </c>
      <c r="D79">
        <v>14</v>
      </c>
      <c r="E79">
        <v>20780</v>
      </c>
      <c r="F79">
        <v>37</v>
      </c>
      <c r="G79">
        <v>10224</v>
      </c>
      <c r="H79">
        <v>900</v>
      </c>
      <c r="I79">
        <v>0</v>
      </c>
      <c r="J79">
        <v>721</v>
      </c>
    </row>
    <row r="80" spans="1:10" ht="12.75">
      <c r="A80" t="s">
        <v>19</v>
      </c>
      <c r="B80" t="s">
        <v>168</v>
      </c>
      <c r="C80" t="s">
        <v>246</v>
      </c>
      <c r="D80">
        <v>169</v>
      </c>
      <c r="E80">
        <v>37</v>
      </c>
      <c r="F80">
        <v>0</v>
      </c>
      <c r="G80">
        <v>1357</v>
      </c>
      <c r="H80">
        <v>0</v>
      </c>
      <c r="I80">
        <v>0</v>
      </c>
      <c r="J80">
        <v>192</v>
      </c>
    </row>
    <row r="81" spans="1:10" ht="12.75">
      <c r="A81" t="s">
        <v>19</v>
      </c>
      <c r="B81" t="s">
        <v>24</v>
      </c>
      <c r="C81" t="s">
        <v>247</v>
      </c>
      <c r="D81">
        <v>283</v>
      </c>
      <c r="E81">
        <v>1582</v>
      </c>
      <c r="F81">
        <v>0</v>
      </c>
      <c r="G81">
        <v>80</v>
      </c>
      <c r="H81">
        <v>198</v>
      </c>
      <c r="I81">
        <v>0</v>
      </c>
      <c r="J81">
        <v>68</v>
      </c>
    </row>
    <row r="82" spans="1:10" ht="12.75">
      <c r="A82" t="s">
        <v>19</v>
      </c>
      <c r="B82" t="s">
        <v>410</v>
      </c>
      <c r="C82" t="s">
        <v>416</v>
      </c>
      <c r="D82">
        <v>4</v>
      </c>
      <c r="E82">
        <v>0</v>
      </c>
      <c r="F82">
        <v>0</v>
      </c>
      <c r="G82">
        <v>0</v>
      </c>
      <c r="H82">
        <v>30</v>
      </c>
      <c r="I82">
        <v>0</v>
      </c>
      <c r="J82">
        <v>0</v>
      </c>
    </row>
    <row r="83" spans="1:10" ht="12.75">
      <c r="A83" t="s">
        <v>26</v>
      </c>
      <c r="B83" t="s">
        <v>25</v>
      </c>
      <c r="C83" t="s">
        <v>248</v>
      </c>
      <c r="D83">
        <v>265</v>
      </c>
      <c r="E83">
        <v>0</v>
      </c>
      <c r="F83">
        <v>0</v>
      </c>
      <c r="G83">
        <v>152</v>
      </c>
      <c r="H83">
        <v>0</v>
      </c>
      <c r="I83">
        <v>0</v>
      </c>
      <c r="J83">
        <v>21</v>
      </c>
    </row>
    <row r="84" spans="1:10" ht="12.75">
      <c r="A84" t="s">
        <v>26</v>
      </c>
      <c r="B84" t="s">
        <v>188</v>
      </c>
      <c r="C84" t="s">
        <v>249</v>
      </c>
      <c r="D84">
        <v>0</v>
      </c>
      <c r="E84">
        <v>0</v>
      </c>
      <c r="F84">
        <v>0</v>
      </c>
      <c r="G84">
        <v>40</v>
      </c>
      <c r="H84">
        <v>0</v>
      </c>
      <c r="I84">
        <v>0</v>
      </c>
      <c r="J84">
        <v>0</v>
      </c>
    </row>
    <row r="85" spans="1:10" ht="12.75">
      <c r="A85" t="s">
        <v>26</v>
      </c>
      <c r="B85" t="s">
        <v>479</v>
      </c>
      <c r="C85" t="s">
        <v>480</v>
      </c>
      <c r="D85">
        <v>0</v>
      </c>
      <c r="E85">
        <v>143</v>
      </c>
      <c r="F85">
        <v>0</v>
      </c>
      <c r="G85">
        <v>37</v>
      </c>
      <c r="H85">
        <v>0</v>
      </c>
      <c r="I85">
        <v>0</v>
      </c>
      <c r="J85">
        <v>0</v>
      </c>
    </row>
    <row r="86" spans="1:10" ht="12.75">
      <c r="A86" t="s">
        <v>26</v>
      </c>
      <c r="B86" t="s">
        <v>27</v>
      </c>
      <c r="C86" t="s">
        <v>250</v>
      </c>
      <c r="D86">
        <v>678</v>
      </c>
      <c r="E86">
        <v>0</v>
      </c>
      <c r="F86">
        <v>0</v>
      </c>
      <c r="G86">
        <v>134</v>
      </c>
      <c r="H86">
        <v>0</v>
      </c>
      <c r="I86">
        <v>0</v>
      </c>
      <c r="J86">
        <v>0</v>
      </c>
    </row>
    <row r="87" spans="1:10" ht="12.75">
      <c r="A87" t="s">
        <v>26</v>
      </c>
      <c r="B87" t="s">
        <v>28</v>
      </c>
      <c r="C87" t="s">
        <v>251</v>
      </c>
      <c r="D87">
        <v>1267</v>
      </c>
      <c r="E87">
        <v>3548</v>
      </c>
      <c r="F87">
        <v>0</v>
      </c>
      <c r="G87">
        <v>1267</v>
      </c>
      <c r="H87">
        <v>17</v>
      </c>
      <c r="I87">
        <v>0</v>
      </c>
      <c r="J87">
        <v>310</v>
      </c>
    </row>
    <row r="88" spans="1:10" ht="12.75">
      <c r="A88" t="s">
        <v>26</v>
      </c>
      <c r="B88" t="s">
        <v>29</v>
      </c>
      <c r="C88" t="s">
        <v>252</v>
      </c>
      <c r="D88">
        <v>484</v>
      </c>
      <c r="E88">
        <v>9773</v>
      </c>
      <c r="F88">
        <v>0</v>
      </c>
      <c r="G88">
        <v>3252</v>
      </c>
      <c r="H88">
        <v>80</v>
      </c>
      <c r="I88">
        <v>0</v>
      </c>
      <c r="J88">
        <v>308</v>
      </c>
    </row>
    <row r="89" spans="1:10" ht="12.75">
      <c r="A89" t="s">
        <v>26</v>
      </c>
      <c r="B89" t="s">
        <v>30</v>
      </c>
      <c r="C89" t="s">
        <v>253</v>
      </c>
      <c r="D89">
        <v>3647</v>
      </c>
      <c r="E89">
        <v>1772</v>
      </c>
      <c r="F89">
        <v>0</v>
      </c>
      <c r="G89">
        <v>3963</v>
      </c>
      <c r="H89">
        <v>141</v>
      </c>
      <c r="I89">
        <v>0</v>
      </c>
      <c r="J89">
        <v>285</v>
      </c>
    </row>
    <row r="90" spans="1:10" ht="12.75">
      <c r="A90" t="s">
        <v>26</v>
      </c>
      <c r="B90" t="s">
        <v>31</v>
      </c>
      <c r="C90" t="s">
        <v>254</v>
      </c>
      <c r="D90">
        <v>2176</v>
      </c>
      <c r="E90">
        <v>592</v>
      </c>
      <c r="F90">
        <v>0</v>
      </c>
      <c r="G90">
        <v>2480</v>
      </c>
      <c r="H90">
        <v>211</v>
      </c>
      <c r="I90">
        <v>4</v>
      </c>
      <c r="J90">
        <v>542</v>
      </c>
    </row>
    <row r="91" spans="1:10" ht="12.75">
      <c r="A91" t="s">
        <v>26</v>
      </c>
      <c r="B91" t="s">
        <v>32</v>
      </c>
      <c r="C91" t="s">
        <v>255</v>
      </c>
      <c r="D91">
        <v>126</v>
      </c>
      <c r="E91">
        <v>147</v>
      </c>
      <c r="F91">
        <v>4</v>
      </c>
      <c r="G91">
        <v>1769</v>
      </c>
      <c r="H91">
        <v>0</v>
      </c>
      <c r="I91">
        <v>0</v>
      </c>
      <c r="J91">
        <v>117</v>
      </c>
    </row>
    <row r="92" spans="1:10" ht="12.75">
      <c r="A92" t="s">
        <v>26</v>
      </c>
      <c r="B92" t="s">
        <v>33</v>
      </c>
      <c r="C92" t="s">
        <v>256</v>
      </c>
      <c r="D92">
        <v>0</v>
      </c>
      <c r="E92">
        <v>356</v>
      </c>
      <c r="F92">
        <v>0</v>
      </c>
      <c r="G92">
        <v>1680</v>
      </c>
      <c r="H92">
        <v>0</v>
      </c>
      <c r="I92">
        <v>0</v>
      </c>
      <c r="J92">
        <v>134</v>
      </c>
    </row>
    <row r="93" spans="1:10" ht="12.75">
      <c r="A93" t="s">
        <v>34</v>
      </c>
      <c r="B93" t="s">
        <v>481</v>
      </c>
      <c r="C93" t="s">
        <v>482</v>
      </c>
      <c r="D93">
        <v>0</v>
      </c>
      <c r="E93">
        <v>34</v>
      </c>
      <c r="F93">
        <v>0</v>
      </c>
      <c r="G93">
        <v>0</v>
      </c>
      <c r="H93">
        <v>0</v>
      </c>
      <c r="I93">
        <v>0</v>
      </c>
      <c r="J93">
        <v>0</v>
      </c>
    </row>
    <row r="94" spans="1:10" ht="12.75">
      <c r="A94" t="s">
        <v>34</v>
      </c>
      <c r="B94" t="s">
        <v>35</v>
      </c>
      <c r="C94" t="s">
        <v>258</v>
      </c>
      <c r="D94">
        <v>2441</v>
      </c>
      <c r="E94">
        <v>907</v>
      </c>
      <c r="F94">
        <v>0</v>
      </c>
      <c r="G94">
        <v>334</v>
      </c>
      <c r="H94">
        <v>823</v>
      </c>
      <c r="I94">
        <v>0</v>
      </c>
      <c r="J94">
        <v>107</v>
      </c>
    </row>
    <row r="95" spans="1:10" ht="12.75">
      <c r="A95" t="s">
        <v>34</v>
      </c>
      <c r="B95" t="s">
        <v>37</v>
      </c>
      <c r="C95" t="s">
        <v>260</v>
      </c>
      <c r="D95">
        <v>29789</v>
      </c>
      <c r="E95">
        <v>2981</v>
      </c>
      <c r="F95">
        <v>0</v>
      </c>
      <c r="G95">
        <v>7067</v>
      </c>
      <c r="H95">
        <v>953</v>
      </c>
      <c r="I95">
        <v>0</v>
      </c>
      <c r="J95">
        <v>990</v>
      </c>
    </row>
    <row r="96" spans="1:10" ht="12.75">
      <c r="A96" t="s">
        <v>34</v>
      </c>
      <c r="B96" t="s">
        <v>189</v>
      </c>
      <c r="C96" t="s">
        <v>261</v>
      </c>
      <c r="D96">
        <v>0</v>
      </c>
      <c r="E96">
        <v>0</v>
      </c>
      <c r="F96">
        <v>0</v>
      </c>
      <c r="G96">
        <v>16</v>
      </c>
      <c r="H96">
        <v>0</v>
      </c>
      <c r="I96">
        <v>0</v>
      </c>
      <c r="J96">
        <v>9</v>
      </c>
    </row>
    <row r="97" spans="1:10" ht="12.75">
      <c r="A97" t="s">
        <v>34</v>
      </c>
      <c r="B97" t="s">
        <v>38</v>
      </c>
      <c r="C97" t="s">
        <v>262</v>
      </c>
      <c r="D97">
        <v>3114</v>
      </c>
      <c r="E97">
        <v>6050</v>
      </c>
      <c r="F97">
        <v>4</v>
      </c>
      <c r="G97">
        <v>9126</v>
      </c>
      <c r="H97">
        <v>56</v>
      </c>
      <c r="I97">
        <v>0</v>
      </c>
      <c r="J97">
        <v>710</v>
      </c>
    </row>
    <row r="98" spans="1:10" ht="12.75">
      <c r="A98" t="s">
        <v>34</v>
      </c>
      <c r="B98" t="s">
        <v>39</v>
      </c>
      <c r="C98" t="s">
        <v>263</v>
      </c>
      <c r="D98">
        <v>331</v>
      </c>
      <c r="E98">
        <v>756</v>
      </c>
      <c r="F98">
        <v>0</v>
      </c>
      <c r="G98">
        <v>726</v>
      </c>
      <c r="H98">
        <v>0</v>
      </c>
      <c r="I98">
        <v>0</v>
      </c>
      <c r="J98">
        <v>99</v>
      </c>
    </row>
    <row r="99" spans="1:10" ht="12.75">
      <c r="A99" t="s">
        <v>34</v>
      </c>
      <c r="B99" t="s">
        <v>40</v>
      </c>
      <c r="C99" t="s">
        <v>264</v>
      </c>
      <c r="D99">
        <v>2061</v>
      </c>
      <c r="E99">
        <v>6858</v>
      </c>
      <c r="F99">
        <v>0</v>
      </c>
      <c r="G99">
        <v>2189</v>
      </c>
      <c r="H99">
        <v>0</v>
      </c>
      <c r="I99">
        <v>0</v>
      </c>
      <c r="J99">
        <v>141</v>
      </c>
    </row>
    <row r="100" spans="1:10" ht="12.75">
      <c r="A100" t="s">
        <v>34</v>
      </c>
      <c r="B100" t="s">
        <v>41</v>
      </c>
      <c r="C100" t="s">
        <v>265</v>
      </c>
      <c r="D100">
        <v>16956</v>
      </c>
      <c r="E100">
        <v>5527</v>
      </c>
      <c r="F100">
        <v>3</v>
      </c>
      <c r="G100">
        <v>8442</v>
      </c>
      <c r="H100">
        <v>317</v>
      </c>
      <c r="I100">
        <v>0</v>
      </c>
      <c r="J100">
        <v>665</v>
      </c>
    </row>
    <row r="101" spans="1:10" ht="12.75">
      <c r="A101" t="s">
        <v>34</v>
      </c>
      <c r="B101" t="s">
        <v>177</v>
      </c>
      <c r="C101" t="s">
        <v>266</v>
      </c>
      <c r="D101">
        <v>0</v>
      </c>
      <c r="E101">
        <v>61</v>
      </c>
      <c r="F101">
        <v>0</v>
      </c>
      <c r="G101">
        <v>1</v>
      </c>
      <c r="H101">
        <v>0</v>
      </c>
      <c r="I101">
        <v>0</v>
      </c>
      <c r="J101">
        <v>0</v>
      </c>
    </row>
    <row r="102" spans="1:10" ht="12.75">
      <c r="A102" t="s">
        <v>34</v>
      </c>
      <c r="B102" t="s">
        <v>190</v>
      </c>
      <c r="C102" t="s">
        <v>267</v>
      </c>
      <c r="D102">
        <v>289</v>
      </c>
      <c r="E102">
        <v>119</v>
      </c>
      <c r="F102">
        <v>0</v>
      </c>
      <c r="G102">
        <v>33</v>
      </c>
      <c r="H102">
        <v>0</v>
      </c>
      <c r="I102">
        <v>0</v>
      </c>
      <c r="J102">
        <v>0</v>
      </c>
    </row>
    <row r="103" spans="1:10" ht="12.75">
      <c r="A103" t="s">
        <v>34</v>
      </c>
      <c r="B103" t="s">
        <v>42</v>
      </c>
      <c r="C103" t="s">
        <v>268</v>
      </c>
      <c r="D103">
        <v>517</v>
      </c>
      <c r="E103">
        <v>3985</v>
      </c>
      <c r="F103">
        <v>0</v>
      </c>
      <c r="G103">
        <v>2229</v>
      </c>
      <c r="H103">
        <v>17</v>
      </c>
      <c r="I103">
        <v>0</v>
      </c>
      <c r="J103">
        <v>161</v>
      </c>
    </row>
    <row r="104" spans="1:10" ht="12.75">
      <c r="A104" t="s">
        <v>34</v>
      </c>
      <c r="B104" t="s">
        <v>469</v>
      </c>
      <c r="C104" t="s">
        <v>470</v>
      </c>
      <c r="D104">
        <v>0</v>
      </c>
      <c r="E104">
        <v>31</v>
      </c>
      <c r="F104">
        <v>0</v>
      </c>
      <c r="G104">
        <v>42</v>
      </c>
      <c r="H104">
        <v>0</v>
      </c>
      <c r="I104">
        <v>0</v>
      </c>
      <c r="J104">
        <v>0</v>
      </c>
    </row>
    <row r="105" spans="1:10" ht="12.75">
      <c r="A105" t="s">
        <v>34</v>
      </c>
      <c r="B105" t="s">
        <v>43</v>
      </c>
      <c r="C105" t="s">
        <v>269</v>
      </c>
      <c r="D105">
        <v>6479</v>
      </c>
      <c r="E105">
        <v>10587</v>
      </c>
      <c r="F105">
        <v>0</v>
      </c>
      <c r="G105">
        <v>7194</v>
      </c>
      <c r="H105">
        <v>383</v>
      </c>
      <c r="I105">
        <v>0</v>
      </c>
      <c r="J105">
        <v>1105</v>
      </c>
    </row>
    <row r="106" spans="1:10" ht="12.75">
      <c r="A106" t="s">
        <v>34</v>
      </c>
      <c r="B106" t="s">
        <v>44</v>
      </c>
      <c r="C106" t="s">
        <v>270</v>
      </c>
      <c r="D106">
        <v>1762</v>
      </c>
      <c r="E106">
        <v>3003</v>
      </c>
      <c r="F106">
        <v>0</v>
      </c>
      <c r="G106">
        <v>4861</v>
      </c>
      <c r="H106">
        <v>20</v>
      </c>
      <c r="I106">
        <v>0</v>
      </c>
      <c r="J106">
        <v>495</v>
      </c>
    </row>
    <row r="107" spans="1:10" ht="12.75">
      <c r="A107" t="s">
        <v>34</v>
      </c>
      <c r="B107" t="s">
        <v>45</v>
      </c>
      <c r="C107" t="s">
        <v>271</v>
      </c>
      <c r="D107">
        <v>8087</v>
      </c>
      <c r="E107">
        <v>10107</v>
      </c>
      <c r="F107">
        <v>0</v>
      </c>
      <c r="G107">
        <v>16755</v>
      </c>
      <c r="H107">
        <v>675</v>
      </c>
      <c r="I107">
        <v>0</v>
      </c>
      <c r="J107">
        <v>2098</v>
      </c>
    </row>
    <row r="108" spans="1:10" ht="12.75">
      <c r="A108" t="s">
        <v>34</v>
      </c>
      <c r="B108" t="s">
        <v>46</v>
      </c>
      <c r="C108" t="s">
        <v>272</v>
      </c>
      <c r="D108">
        <v>813</v>
      </c>
      <c r="E108">
        <v>1539</v>
      </c>
      <c r="F108">
        <v>0</v>
      </c>
      <c r="G108">
        <v>1505</v>
      </c>
      <c r="H108">
        <v>0</v>
      </c>
      <c r="I108">
        <v>0</v>
      </c>
      <c r="J108">
        <v>52</v>
      </c>
    </row>
    <row r="109" spans="1:10" ht="12.75">
      <c r="A109" t="s">
        <v>48</v>
      </c>
      <c r="B109" t="s">
        <v>47</v>
      </c>
      <c r="C109" t="s">
        <v>273</v>
      </c>
      <c r="D109">
        <v>50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</row>
    <row r="110" spans="1:10" ht="12.75">
      <c r="A110" t="s">
        <v>48</v>
      </c>
      <c r="B110" t="s">
        <v>49</v>
      </c>
      <c r="C110" t="s">
        <v>274</v>
      </c>
      <c r="D110">
        <v>296</v>
      </c>
      <c r="E110">
        <v>48</v>
      </c>
      <c r="F110">
        <v>0</v>
      </c>
      <c r="G110">
        <v>0</v>
      </c>
      <c r="H110">
        <v>74</v>
      </c>
      <c r="I110">
        <v>0</v>
      </c>
      <c r="J110">
        <v>0</v>
      </c>
    </row>
    <row r="111" spans="1:10" ht="12.75">
      <c r="A111" t="s">
        <v>48</v>
      </c>
      <c r="B111" t="s">
        <v>412</v>
      </c>
      <c r="C111" t="s">
        <v>418</v>
      </c>
      <c r="D111">
        <v>43</v>
      </c>
      <c r="E111">
        <v>27</v>
      </c>
      <c r="F111">
        <v>0</v>
      </c>
      <c r="G111">
        <v>1</v>
      </c>
      <c r="H111">
        <v>0</v>
      </c>
      <c r="I111">
        <v>0</v>
      </c>
      <c r="J111">
        <v>0</v>
      </c>
    </row>
    <row r="112" spans="1:10" ht="12.75">
      <c r="A112" t="s">
        <v>48</v>
      </c>
      <c r="B112" t="s">
        <v>50</v>
      </c>
      <c r="C112" t="s">
        <v>275</v>
      </c>
      <c r="D112">
        <v>13344</v>
      </c>
      <c r="E112">
        <v>4444</v>
      </c>
      <c r="F112">
        <v>1</v>
      </c>
      <c r="G112">
        <v>8080</v>
      </c>
      <c r="H112">
        <v>135</v>
      </c>
      <c r="I112">
        <v>0</v>
      </c>
      <c r="J112">
        <v>944</v>
      </c>
    </row>
    <row r="113" spans="1:10" ht="12.75">
      <c r="A113" t="s">
        <v>48</v>
      </c>
      <c r="B113" t="s">
        <v>51</v>
      </c>
      <c r="C113" t="s">
        <v>276</v>
      </c>
      <c r="D113">
        <v>10840</v>
      </c>
      <c r="E113">
        <v>5046</v>
      </c>
      <c r="F113">
        <v>0</v>
      </c>
      <c r="G113">
        <v>2433</v>
      </c>
      <c r="H113">
        <v>193</v>
      </c>
      <c r="I113">
        <v>0</v>
      </c>
      <c r="J113">
        <v>186</v>
      </c>
    </row>
    <row r="114" spans="1:10" ht="12.75">
      <c r="A114" t="s">
        <v>48</v>
      </c>
      <c r="B114" t="s">
        <v>52</v>
      </c>
      <c r="C114" t="s">
        <v>277</v>
      </c>
      <c r="D114">
        <v>1215</v>
      </c>
      <c r="E114">
        <v>1142</v>
      </c>
      <c r="F114">
        <v>0</v>
      </c>
      <c r="G114">
        <v>776</v>
      </c>
      <c r="H114">
        <v>7</v>
      </c>
      <c r="I114">
        <v>0</v>
      </c>
      <c r="J114">
        <v>25</v>
      </c>
    </row>
    <row r="115" spans="1:10" ht="12.75">
      <c r="A115" t="s">
        <v>48</v>
      </c>
      <c r="B115" t="s">
        <v>419</v>
      </c>
      <c r="C115" t="s">
        <v>420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</row>
    <row r="116" spans="1:10" ht="12.75">
      <c r="A116" t="s">
        <v>48</v>
      </c>
      <c r="B116" t="s">
        <v>483</v>
      </c>
      <c r="C116" t="s">
        <v>484</v>
      </c>
      <c r="D116">
        <v>0</v>
      </c>
      <c r="E116">
        <v>12</v>
      </c>
      <c r="F116">
        <v>0</v>
      </c>
      <c r="G116">
        <v>0</v>
      </c>
      <c r="H116">
        <v>0</v>
      </c>
      <c r="I116">
        <v>0</v>
      </c>
      <c r="J116">
        <v>0</v>
      </c>
    </row>
    <row r="117" spans="1:10" ht="12.75">
      <c r="A117" t="s">
        <v>48</v>
      </c>
      <c r="B117" t="s">
        <v>53</v>
      </c>
      <c r="C117" t="s">
        <v>278</v>
      </c>
      <c r="D117">
        <v>612</v>
      </c>
      <c r="E117">
        <v>1548</v>
      </c>
      <c r="F117">
        <v>0</v>
      </c>
      <c r="G117">
        <v>490</v>
      </c>
      <c r="H117">
        <v>0</v>
      </c>
      <c r="I117">
        <v>0</v>
      </c>
      <c r="J117">
        <v>0</v>
      </c>
    </row>
    <row r="118" spans="1:10" ht="12.75">
      <c r="A118" t="s">
        <v>48</v>
      </c>
      <c r="B118" t="s">
        <v>54</v>
      </c>
      <c r="C118" t="s">
        <v>279</v>
      </c>
      <c r="D118">
        <v>1356</v>
      </c>
      <c r="E118">
        <v>1817</v>
      </c>
      <c r="F118">
        <v>12</v>
      </c>
      <c r="G118">
        <v>1902</v>
      </c>
      <c r="H118">
        <v>6</v>
      </c>
      <c r="I118">
        <v>0</v>
      </c>
      <c r="J118">
        <v>74</v>
      </c>
    </row>
    <row r="119" spans="1:10" ht="12.75">
      <c r="A119" t="s">
        <v>48</v>
      </c>
      <c r="B119" t="s">
        <v>55</v>
      </c>
      <c r="C119" t="s">
        <v>280</v>
      </c>
      <c r="D119">
        <v>4022</v>
      </c>
      <c r="E119">
        <v>6245</v>
      </c>
      <c r="F119">
        <v>0</v>
      </c>
      <c r="G119">
        <v>5414</v>
      </c>
      <c r="H119">
        <v>156</v>
      </c>
      <c r="I119">
        <v>0</v>
      </c>
      <c r="J119">
        <v>132</v>
      </c>
    </row>
    <row r="120" spans="1:10" ht="12.75">
      <c r="A120" t="s">
        <v>48</v>
      </c>
      <c r="B120" t="s">
        <v>56</v>
      </c>
      <c r="C120" t="s">
        <v>281</v>
      </c>
      <c r="D120">
        <v>2032</v>
      </c>
      <c r="E120">
        <v>701</v>
      </c>
      <c r="F120">
        <v>2</v>
      </c>
      <c r="G120">
        <v>346</v>
      </c>
      <c r="H120">
        <v>0</v>
      </c>
      <c r="I120">
        <v>0</v>
      </c>
      <c r="J120">
        <v>0</v>
      </c>
    </row>
    <row r="121" spans="1:10" ht="12.75">
      <c r="A121" t="s">
        <v>48</v>
      </c>
      <c r="B121" t="s">
        <v>57</v>
      </c>
      <c r="C121" t="s">
        <v>282</v>
      </c>
      <c r="D121">
        <v>2732</v>
      </c>
      <c r="E121">
        <v>1480</v>
      </c>
      <c r="F121">
        <v>0</v>
      </c>
      <c r="G121">
        <v>1460</v>
      </c>
      <c r="H121">
        <v>103</v>
      </c>
      <c r="I121">
        <v>0</v>
      </c>
      <c r="J121">
        <v>33</v>
      </c>
    </row>
    <row r="122" spans="1:10" ht="12.75">
      <c r="A122" t="s">
        <v>59</v>
      </c>
      <c r="B122" t="s">
        <v>58</v>
      </c>
      <c r="C122" t="s">
        <v>283</v>
      </c>
      <c r="D122">
        <v>0</v>
      </c>
      <c r="E122">
        <v>0</v>
      </c>
      <c r="F122">
        <v>0</v>
      </c>
      <c r="G122">
        <v>0</v>
      </c>
      <c r="H122">
        <v>165</v>
      </c>
      <c r="I122">
        <v>0</v>
      </c>
      <c r="J122">
        <v>0</v>
      </c>
    </row>
    <row r="123" spans="1:10" ht="12.75">
      <c r="A123" t="s">
        <v>59</v>
      </c>
      <c r="B123" t="s">
        <v>60</v>
      </c>
      <c r="C123" t="s">
        <v>284</v>
      </c>
      <c r="D123">
        <v>0</v>
      </c>
      <c r="E123">
        <v>0</v>
      </c>
      <c r="F123">
        <v>72</v>
      </c>
      <c r="G123">
        <v>72</v>
      </c>
      <c r="H123">
        <v>0</v>
      </c>
      <c r="I123">
        <v>0</v>
      </c>
      <c r="J123">
        <v>65</v>
      </c>
    </row>
    <row r="124" spans="1:10" ht="12.75">
      <c r="A124" t="s">
        <v>59</v>
      </c>
      <c r="B124" t="s">
        <v>173</v>
      </c>
      <c r="C124" t="s">
        <v>285</v>
      </c>
      <c r="D124">
        <v>20</v>
      </c>
      <c r="E124">
        <v>0</v>
      </c>
      <c r="F124">
        <v>0</v>
      </c>
      <c r="G124">
        <v>24</v>
      </c>
      <c r="H124">
        <v>0</v>
      </c>
      <c r="I124">
        <v>0</v>
      </c>
      <c r="J124">
        <v>0</v>
      </c>
    </row>
    <row r="125" spans="1:10" ht="12.75">
      <c r="A125" t="s">
        <v>59</v>
      </c>
      <c r="B125" t="s">
        <v>61</v>
      </c>
      <c r="C125" t="s">
        <v>485</v>
      </c>
      <c r="D125">
        <v>0</v>
      </c>
      <c r="E125">
        <v>0</v>
      </c>
      <c r="F125">
        <v>0</v>
      </c>
      <c r="G125">
        <v>8</v>
      </c>
      <c r="H125">
        <v>0</v>
      </c>
      <c r="I125">
        <v>4</v>
      </c>
      <c r="J125">
        <v>104</v>
      </c>
    </row>
    <row r="126" spans="1:10" ht="12.75">
      <c r="A126" t="s">
        <v>63</v>
      </c>
      <c r="B126" t="s">
        <v>62</v>
      </c>
      <c r="C126" t="s">
        <v>287</v>
      </c>
      <c r="D126">
        <v>2037</v>
      </c>
      <c r="E126">
        <v>3554</v>
      </c>
      <c r="F126">
        <v>0</v>
      </c>
      <c r="G126">
        <v>952</v>
      </c>
      <c r="H126">
        <v>93</v>
      </c>
      <c r="I126">
        <v>0</v>
      </c>
      <c r="J126">
        <v>114</v>
      </c>
    </row>
    <row r="127" spans="1:10" ht="12.75">
      <c r="A127" t="s">
        <v>63</v>
      </c>
      <c r="B127" t="s">
        <v>486</v>
      </c>
      <c r="C127" t="s">
        <v>487</v>
      </c>
      <c r="D127">
        <v>0</v>
      </c>
      <c r="E127">
        <v>4</v>
      </c>
      <c r="F127">
        <v>0</v>
      </c>
      <c r="G127">
        <v>0</v>
      </c>
      <c r="H127">
        <v>0</v>
      </c>
      <c r="I127">
        <v>0</v>
      </c>
      <c r="J127">
        <v>0</v>
      </c>
    </row>
    <row r="128" spans="1:10" ht="12.75">
      <c r="A128" t="s">
        <v>63</v>
      </c>
      <c r="B128" t="s">
        <v>64</v>
      </c>
      <c r="C128" t="s">
        <v>288</v>
      </c>
      <c r="D128">
        <v>333</v>
      </c>
      <c r="E128">
        <v>8707</v>
      </c>
      <c r="F128">
        <v>0</v>
      </c>
      <c r="G128">
        <v>547</v>
      </c>
      <c r="H128">
        <v>202</v>
      </c>
      <c r="I128">
        <v>0</v>
      </c>
      <c r="J128">
        <v>6</v>
      </c>
    </row>
    <row r="129" spans="1:10" ht="12.75">
      <c r="A129" t="s">
        <v>63</v>
      </c>
      <c r="B129" t="s">
        <v>65</v>
      </c>
      <c r="C129" t="s">
        <v>289</v>
      </c>
      <c r="D129">
        <v>1474</v>
      </c>
      <c r="E129">
        <v>3365</v>
      </c>
      <c r="F129">
        <v>18</v>
      </c>
      <c r="G129">
        <v>470</v>
      </c>
      <c r="H129">
        <v>6</v>
      </c>
      <c r="I129">
        <v>0</v>
      </c>
      <c r="J129">
        <v>81</v>
      </c>
    </row>
    <row r="130" spans="1:10" ht="12.75">
      <c r="A130" t="s">
        <v>63</v>
      </c>
      <c r="B130" t="s">
        <v>66</v>
      </c>
      <c r="C130" t="s">
        <v>488</v>
      </c>
      <c r="D130">
        <v>172</v>
      </c>
      <c r="E130">
        <v>96</v>
      </c>
      <c r="F130">
        <v>0</v>
      </c>
      <c r="G130">
        <v>17</v>
      </c>
      <c r="H130">
        <v>0</v>
      </c>
      <c r="I130">
        <v>0</v>
      </c>
      <c r="J130">
        <v>0</v>
      </c>
    </row>
    <row r="131" spans="1:10" ht="12.75">
      <c r="A131" t="s">
        <v>68</v>
      </c>
      <c r="B131" t="s">
        <v>421</v>
      </c>
      <c r="C131" t="s">
        <v>422</v>
      </c>
      <c r="D131">
        <v>0</v>
      </c>
      <c r="E131">
        <v>0</v>
      </c>
      <c r="F131">
        <v>296</v>
      </c>
      <c r="G131">
        <v>0</v>
      </c>
      <c r="H131">
        <v>0</v>
      </c>
      <c r="I131">
        <v>0</v>
      </c>
      <c r="J131">
        <v>0</v>
      </c>
    </row>
    <row r="132" spans="1:10" ht="12.75">
      <c r="A132" t="s">
        <v>68</v>
      </c>
      <c r="B132" t="s">
        <v>67</v>
      </c>
      <c r="C132" t="s">
        <v>291</v>
      </c>
      <c r="D132">
        <v>540</v>
      </c>
      <c r="E132">
        <v>636</v>
      </c>
      <c r="F132">
        <v>16073</v>
      </c>
      <c r="G132">
        <v>1622</v>
      </c>
      <c r="H132">
        <v>0</v>
      </c>
      <c r="I132">
        <v>329</v>
      </c>
      <c r="J132">
        <v>102</v>
      </c>
    </row>
    <row r="133" spans="1:10" ht="12.75">
      <c r="A133" t="s">
        <v>70</v>
      </c>
      <c r="B133" t="s">
        <v>69</v>
      </c>
      <c r="C133" t="s">
        <v>292</v>
      </c>
      <c r="D133">
        <v>12854</v>
      </c>
      <c r="E133">
        <v>1465</v>
      </c>
      <c r="F133">
        <v>0</v>
      </c>
      <c r="G133">
        <v>1319</v>
      </c>
      <c r="H133">
        <v>357</v>
      </c>
      <c r="I133">
        <v>0</v>
      </c>
      <c r="J133">
        <v>72</v>
      </c>
    </row>
    <row r="134" spans="1:10" ht="12.75">
      <c r="A134" t="s">
        <v>70</v>
      </c>
      <c r="B134" t="s">
        <v>71</v>
      </c>
      <c r="C134" t="s">
        <v>293</v>
      </c>
      <c r="D134">
        <v>6135</v>
      </c>
      <c r="E134">
        <v>346</v>
      </c>
      <c r="F134">
        <v>0</v>
      </c>
      <c r="G134">
        <v>1313</v>
      </c>
      <c r="H134">
        <v>90</v>
      </c>
      <c r="I134">
        <v>0</v>
      </c>
      <c r="J134">
        <v>202</v>
      </c>
    </row>
    <row r="135" spans="1:10" ht="12.75">
      <c r="A135" t="s">
        <v>70</v>
      </c>
      <c r="B135" t="s">
        <v>72</v>
      </c>
      <c r="C135" t="s">
        <v>294</v>
      </c>
      <c r="D135">
        <v>44406</v>
      </c>
      <c r="E135">
        <v>9545</v>
      </c>
      <c r="F135">
        <v>0</v>
      </c>
      <c r="G135">
        <v>5451</v>
      </c>
      <c r="H135">
        <v>1080</v>
      </c>
      <c r="I135">
        <v>3</v>
      </c>
      <c r="J135">
        <v>383</v>
      </c>
    </row>
    <row r="136" spans="1:10" ht="12.75">
      <c r="A136" t="s">
        <v>70</v>
      </c>
      <c r="B136" t="s">
        <v>423</v>
      </c>
      <c r="C136" t="s">
        <v>424</v>
      </c>
      <c r="D136">
        <v>68</v>
      </c>
      <c r="E136">
        <v>0</v>
      </c>
      <c r="F136">
        <v>0</v>
      </c>
      <c r="G136">
        <v>89</v>
      </c>
      <c r="H136">
        <v>0</v>
      </c>
      <c r="I136">
        <v>0</v>
      </c>
      <c r="J136">
        <v>0</v>
      </c>
    </row>
    <row r="137" spans="1:10" ht="12.75">
      <c r="A137" t="s">
        <v>70</v>
      </c>
      <c r="B137" t="s">
        <v>169</v>
      </c>
      <c r="C137" t="s">
        <v>295</v>
      </c>
      <c r="D137">
        <v>48</v>
      </c>
      <c r="E137">
        <v>168</v>
      </c>
      <c r="F137">
        <v>0</v>
      </c>
      <c r="G137">
        <v>128</v>
      </c>
      <c r="H137">
        <v>28</v>
      </c>
      <c r="I137">
        <v>0</v>
      </c>
      <c r="J137">
        <v>24</v>
      </c>
    </row>
    <row r="138" spans="1:10" ht="12.75">
      <c r="A138" t="s">
        <v>70</v>
      </c>
      <c r="B138" t="s">
        <v>73</v>
      </c>
      <c r="C138" t="s">
        <v>296</v>
      </c>
      <c r="D138">
        <v>2266</v>
      </c>
      <c r="E138">
        <v>1410</v>
      </c>
      <c r="F138">
        <v>0</v>
      </c>
      <c r="G138">
        <v>488</v>
      </c>
      <c r="H138">
        <v>12</v>
      </c>
      <c r="I138">
        <v>0</v>
      </c>
      <c r="J138">
        <v>14</v>
      </c>
    </row>
    <row r="139" spans="1:10" ht="12.75">
      <c r="A139" t="s">
        <v>70</v>
      </c>
      <c r="B139" t="s">
        <v>74</v>
      </c>
      <c r="C139" t="s">
        <v>297</v>
      </c>
      <c r="D139">
        <v>33187</v>
      </c>
      <c r="E139">
        <v>10217</v>
      </c>
      <c r="F139">
        <v>8</v>
      </c>
      <c r="G139">
        <v>6287</v>
      </c>
      <c r="H139">
        <v>1319</v>
      </c>
      <c r="I139">
        <v>0</v>
      </c>
      <c r="J139">
        <v>252</v>
      </c>
    </row>
    <row r="140" spans="1:10" ht="12.75">
      <c r="A140" t="s">
        <v>70</v>
      </c>
      <c r="B140" t="s">
        <v>75</v>
      </c>
      <c r="C140" t="s">
        <v>298</v>
      </c>
      <c r="D140">
        <v>2237</v>
      </c>
      <c r="E140">
        <v>961</v>
      </c>
      <c r="F140">
        <v>0</v>
      </c>
      <c r="G140">
        <v>156</v>
      </c>
      <c r="H140">
        <v>89</v>
      </c>
      <c r="I140">
        <v>0</v>
      </c>
      <c r="J140">
        <v>3</v>
      </c>
    </row>
    <row r="141" spans="1:10" ht="12.75">
      <c r="A141" t="s">
        <v>70</v>
      </c>
      <c r="B141" t="s">
        <v>76</v>
      </c>
      <c r="C141" t="s">
        <v>299</v>
      </c>
      <c r="D141">
        <v>9583</v>
      </c>
      <c r="E141">
        <v>3186</v>
      </c>
      <c r="F141">
        <v>3</v>
      </c>
      <c r="G141">
        <v>1236</v>
      </c>
      <c r="H141">
        <v>530</v>
      </c>
      <c r="I141">
        <v>0</v>
      </c>
      <c r="J141">
        <v>150</v>
      </c>
    </row>
    <row r="142" spans="1:10" ht="12.75">
      <c r="A142" t="s">
        <v>70</v>
      </c>
      <c r="B142" t="s">
        <v>181</v>
      </c>
      <c r="C142" t="s">
        <v>300</v>
      </c>
      <c r="D142">
        <v>0</v>
      </c>
      <c r="E142">
        <v>102</v>
      </c>
      <c r="F142">
        <v>0</v>
      </c>
      <c r="G142">
        <v>0</v>
      </c>
      <c r="H142">
        <v>0</v>
      </c>
      <c r="I142">
        <v>0</v>
      </c>
      <c r="J142">
        <v>0</v>
      </c>
    </row>
    <row r="143" spans="1:10" ht="12.75">
      <c r="A143" t="s">
        <v>70</v>
      </c>
      <c r="B143" t="s">
        <v>77</v>
      </c>
      <c r="C143" t="s">
        <v>301</v>
      </c>
      <c r="D143">
        <v>2432</v>
      </c>
      <c r="E143">
        <v>550</v>
      </c>
      <c r="F143">
        <v>0</v>
      </c>
      <c r="G143">
        <v>709</v>
      </c>
      <c r="H143">
        <v>0</v>
      </c>
      <c r="I143">
        <v>0</v>
      </c>
      <c r="J143">
        <v>113</v>
      </c>
    </row>
    <row r="144" spans="1:10" ht="12.75">
      <c r="A144" t="s">
        <v>70</v>
      </c>
      <c r="B144" t="s">
        <v>78</v>
      </c>
      <c r="C144" t="s">
        <v>302</v>
      </c>
      <c r="D144">
        <v>6667</v>
      </c>
      <c r="E144">
        <v>1804</v>
      </c>
      <c r="F144">
        <v>5</v>
      </c>
      <c r="G144">
        <v>850</v>
      </c>
      <c r="H144">
        <v>147</v>
      </c>
      <c r="I144">
        <v>5</v>
      </c>
      <c r="J144">
        <v>77</v>
      </c>
    </row>
    <row r="145" spans="1:10" ht="12.75">
      <c r="A145" t="s">
        <v>70</v>
      </c>
      <c r="B145" t="s">
        <v>79</v>
      </c>
      <c r="C145" t="s">
        <v>303</v>
      </c>
      <c r="D145">
        <v>3964</v>
      </c>
      <c r="E145">
        <v>292</v>
      </c>
      <c r="F145">
        <v>0</v>
      </c>
      <c r="G145">
        <v>797</v>
      </c>
      <c r="H145">
        <v>3</v>
      </c>
      <c r="I145">
        <v>0</v>
      </c>
      <c r="J145">
        <v>44</v>
      </c>
    </row>
    <row r="146" spans="1:10" ht="12.75">
      <c r="A146" t="s">
        <v>70</v>
      </c>
      <c r="B146" t="s">
        <v>176</v>
      </c>
      <c r="C146" t="s">
        <v>455</v>
      </c>
      <c r="D146">
        <v>2868</v>
      </c>
      <c r="E146">
        <v>337</v>
      </c>
      <c r="F146">
        <v>0</v>
      </c>
      <c r="G146">
        <v>219</v>
      </c>
      <c r="H146">
        <v>9</v>
      </c>
      <c r="I146">
        <v>0</v>
      </c>
      <c r="J146">
        <v>16</v>
      </c>
    </row>
    <row r="147" spans="1:10" ht="12.75">
      <c r="A147" t="s">
        <v>70</v>
      </c>
      <c r="B147" t="s">
        <v>80</v>
      </c>
      <c r="C147" t="s">
        <v>304</v>
      </c>
      <c r="D147">
        <v>0</v>
      </c>
      <c r="E147">
        <v>0</v>
      </c>
      <c r="F147">
        <v>0</v>
      </c>
      <c r="G147">
        <v>11</v>
      </c>
      <c r="H147">
        <v>0</v>
      </c>
      <c r="I147">
        <v>0</v>
      </c>
      <c r="J147">
        <v>0</v>
      </c>
    </row>
    <row r="148" spans="1:10" ht="12.75">
      <c r="A148" t="s">
        <v>70</v>
      </c>
      <c r="B148" t="s">
        <v>178</v>
      </c>
      <c r="C148" t="s">
        <v>305</v>
      </c>
      <c r="D148">
        <v>1988</v>
      </c>
      <c r="E148">
        <v>142</v>
      </c>
      <c r="F148">
        <v>0</v>
      </c>
      <c r="G148">
        <v>76</v>
      </c>
      <c r="H148">
        <v>93</v>
      </c>
      <c r="I148">
        <v>0</v>
      </c>
      <c r="J148">
        <v>21</v>
      </c>
    </row>
    <row r="149" spans="1:10" ht="12.75">
      <c r="A149" t="s">
        <v>70</v>
      </c>
      <c r="B149" t="s">
        <v>22</v>
      </c>
      <c r="C149" t="s">
        <v>306</v>
      </c>
      <c r="D149">
        <v>21424</v>
      </c>
      <c r="E149">
        <v>9939</v>
      </c>
      <c r="F149">
        <v>0</v>
      </c>
      <c r="G149">
        <v>4639</v>
      </c>
      <c r="H149">
        <v>1173</v>
      </c>
      <c r="I149">
        <v>0</v>
      </c>
      <c r="J149">
        <v>555</v>
      </c>
    </row>
    <row r="150" spans="1:10" ht="12.75">
      <c r="A150" t="s">
        <v>70</v>
      </c>
      <c r="B150" t="s">
        <v>81</v>
      </c>
      <c r="C150" t="s">
        <v>307</v>
      </c>
      <c r="D150">
        <v>32134</v>
      </c>
      <c r="E150">
        <v>5728</v>
      </c>
      <c r="F150">
        <v>0</v>
      </c>
      <c r="G150">
        <v>8756</v>
      </c>
      <c r="H150">
        <v>742</v>
      </c>
      <c r="I150">
        <v>0</v>
      </c>
      <c r="J150">
        <v>2066</v>
      </c>
    </row>
    <row r="151" spans="1:10" ht="12.75">
      <c r="A151" t="s">
        <v>70</v>
      </c>
      <c r="B151" t="s">
        <v>174</v>
      </c>
      <c r="C151" t="s">
        <v>456</v>
      </c>
      <c r="D151">
        <v>14879</v>
      </c>
      <c r="E151">
        <v>6601</v>
      </c>
      <c r="F151">
        <v>0</v>
      </c>
      <c r="G151">
        <v>595</v>
      </c>
      <c r="H151">
        <v>1309</v>
      </c>
      <c r="I151">
        <v>0</v>
      </c>
      <c r="J151">
        <v>163</v>
      </c>
    </row>
    <row r="152" spans="1:10" ht="12.75">
      <c r="A152" t="s">
        <v>70</v>
      </c>
      <c r="B152" t="s">
        <v>82</v>
      </c>
      <c r="C152" t="s">
        <v>308</v>
      </c>
      <c r="D152">
        <v>4937</v>
      </c>
      <c r="E152">
        <v>569</v>
      </c>
      <c r="F152">
        <v>0</v>
      </c>
      <c r="G152">
        <v>605</v>
      </c>
      <c r="H152">
        <v>132</v>
      </c>
      <c r="I152">
        <v>0</v>
      </c>
      <c r="J152">
        <v>131</v>
      </c>
    </row>
    <row r="153" spans="1:10" ht="12.75">
      <c r="A153" t="s">
        <v>70</v>
      </c>
      <c r="B153" t="s">
        <v>83</v>
      </c>
      <c r="C153" t="s">
        <v>309</v>
      </c>
      <c r="D153">
        <v>81</v>
      </c>
      <c r="E153">
        <v>2475</v>
      </c>
      <c r="F153">
        <v>2</v>
      </c>
      <c r="G153">
        <v>2162</v>
      </c>
      <c r="H153">
        <v>40</v>
      </c>
      <c r="I153">
        <v>0</v>
      </c>
      <c r="J153">
        <v>554</v>
      </c>
    </row>
    <row r="154" spans="1:10" ht="12.75">
      <c r="A154" t="s">
        <v>70</v>
      </c>
      <c r="B154" t="s">
        <v>84</v>
      </c>
      <c r="C154" t="s">
        <v>310</v>
      </c>
      <c r="D154">
        <v>19020</v>
      </c>
      <c r="E154">
        <v>4015</v>
      </c>
      <c r="F154">
        <v>0</v>
      </c>
      <c r="G154">
        <v>2769</v>
      </c>
      <c r="H154">
        <v>734</v>
      </c>
      <c r="I154">
        <v>0</v>
      </c>
      <c r="J154">
        <v>221</v>
      </c>
    </row>
    <row r="155" spans="1:10" ht="12.75">
      <c r="A155" t="s">
        <v>70</v>
      </c>
      <c r="B155" t="s">
        <v>85</v>
      </c>
      <c r="C155" t="s">
        <v>311</v>
      </c>
      <c r="D155">
        <v>393</v>
      </c>
      <c r="E155">
        <v>8</v>
      </c>
      <c r="F155">
        <v>0</v>
      </c>
      <c r="G155">
        <v>69</v>
      </c>
      <c r="H155">
        <v>135</v>
      </c>
      <c r="I155">
        <v>0</v>
      </c>
      <c r="J155">
        <v>290</v>
      </c>
    </row>
    <row r="156" spans="1:10" ht="12.75">
      <c r="A156" t="s">
        <v>70</v>
      </c>
      <c r="B156" t="s">
        <v>86</v>
      </c>
      <c r="C156" t="s">
        <v>489</v>
      </c>
      <c r="D156">
        <v>20379</v>
      </c>
      <c r="E156">
        <v>6632</v>
      </c>
      <c r="F156">
        <v>0</v>
      </c>
      <c r="G156">
        <v>1396</v>
      </c>
      <c r="H156">
        <v>1100</v>
      </c>
      <c r="I156">
        <v>0</v>
      </c>
      <c r="J156">
        <v>314</v>
      </c>
    </row>
    <row r="157" spans="1:10" ht="12.75">
      <c r="A157" t="s">
        <v>70</v>
      </c>
      <c r="B157" t="s">
        <v>87</v>
      </c>
      <c r="C157" t="s">
        <v>490</v>
      </c>
      <c r="D157">
        <v>7538</v>
      </c>
      <c r="E157">
        <v>773</v>
      </c>
      <c r="F157">
        <v>4</v>
      </c>
      <c r="G157">
        <v>247</v>
      </c>
      <c r="H157">
        <v>213</v>
      </c>
      <c r="I157">
        <v>0</v>
      </c>
      <c r="J157">
        <v>9</v>
      </c>
    </row>
    <row r="158" spans="1:10" ht="12.75">
      <c r="A158" t="s">
        <v>70</v>
      </c>
      <c r="B158" t="s">
        <v>88</v>
      </c>
      <c r="C158" t="s">
        <v>314</v>
      </c>
      <c r="D158">
        <v>41522</v>
      </c>
      <c r="E158">
        <v>6256</v>
      </c>
      <c r="F158">
        <v>0</v>
      </c>
      <c r="G158">
        <v>2923</v>
      </c>
      <c r="H158">
        <v>1335</v>
      </c>
      <c r="I158">
        <v>0</v>
      </c>
      <c r="J158">
        <v>155</v>
      </c>
    </row>
    <row r="159" spans="1:10" ht="12.75">
      <c r="A159" t="s">
        <v>70</v>
      </c>
      <c r="B159" t="s">
        <v>89</v>
      </c>
      <c r="C159" t="s">
        <v>457</v>
      </c>
      <c r="D159">
        <v>106</v>
      </c>
      <c r="E159">
        <v>14</v>
      </c>
      <c r="F159">
        <v>0</v>
      </c>
      <c r="G159">
        <v>218</v>
      </c>
      <c r="H159">
        <v>160</v>
      </c>
      <c r="I159">
        <v>0</v>
      </c>
      <c r="J159">
        <v>83</v>
      </c>
    </row>
    <row r="160" spans="1:10" ht="12.75">
      <c r="A160" t="s">
        <v>70</v>
      </c>
      <c r="B160" t="s">
        <v>90</v>
      </c>
      <c r="C160" t="s">
        <v>315</v>
      </c>
      <c r="D160">
        <v>9734</v>
      </c>
      <c r="E160">
        <v>274</v>
      </c>
      <c r="F160">
        <v>3</v>
      </c>
      <c r="G160">
        <v>336</v>
      </c>
      <c r="H160">
        <v>390</v>
      </c>
      <c r="I160">
        <v>0</v>
      </c>
      <c r="J160">
        <v>8</v>
      </c>
    </row>
    <row r="161" spans="1:10" ht="12.75">
      <c r="A161" t="s">
        <v>70</v>
      </c>
      <c r="B161" t="s">
        <v>170</v>
      </c>
      <c r="C161" t="s">
        <v>316</v>
      </c>
      <c r="D161">
        <v>759</v>
      </c>
      <c r="E161">
        <v>453</v>
      </c>
      <c r="F161">
        <v>0</v>
      </c>
      <c r="G161">
        <v>23</v>
      </c>
      <c r="H161">
        <v>0</v>
      </c>
      <c r="I161">
        <v>0</v>
      </c>
      <c r="J161">
        <v>0</v>
      </c>
    </row>
    <row r="162" spans="1:10" ht="12.75">
      <c r="A162" t="s">
        <v>70</v>
      </c>
      <c r="B162" t="s">
        <v>91</v>
      </c>
      <c r="C162" t="s">
        <v>317</v>
      </c>
      <c r="D162">
        <v>285</v>
      </c>
      <c r="E162">
        <v>40</v>
      </c>
      <c r="F162">
        <v>0</v>
      </c>
      <c r="G162">
        <v>96</v>
      </c>
      <c r="H162">
        <v>0</v>
      </c>
      <c r="I162">
        <v>0</v>
      </c>
      <c r="J162">
        <v>0</v>
      </c>
    </row>
    <row r="163" spans="1:10" ht="12.75">
      <c r="A163" t="s">
        <v>70</v>
      </c>
      <c r="B163" t="s">
        <v>318</v>
      </c>
      <c r="C163" t="s">
        <v>319</v>
      </c>
      <c r="D163">
        <v>693</v>
      </c>
      <c r="E163">
        <v>310</v>
      </c>
      <c r="F163">
        <v>0</v>
      </c>
      <c r="G163">
        <v>90</v>
      </c>
      <c r="H163">
        <v>0</v>
      </c>
      <c r="I163">
        <v>0</v>
      </c>
      <c r="J163">
        <v>0</v>
      </c>
    </row>
    <row r="164" spans="1:10" ht="12.75">
      <c r="A164" t="s">
        <v>70</v>
      </c>
      <c r="B164" t="s">
        <v>92</v>
      </c>
      <c r="C164" t="s">
        <v>320</v>
      </c>
      <c r="D164">
        <v>1875</v>
      </c>
      <c r="E164">
        <v>145</v>
      </c>
      <c r="F164">
        <v>0</v>
      </c>
      <c r="G164">
        <v>55</v>
      </c>
      <c r="H164">
        <v>34</v>
      </c>
      <c r="I164">
        <v>0</v>
      </c>
      <c r="J164">
        <v>0</v>
      </c>
    </row>
    <row r="165" spans="1:10" ht="12.75">
      <c r="A165" t="s">
        <v>70</v>
      </c>
      <c r="B165" t="s">
        <v>93</v>
      </c>
      <c r="C165" t="s">
        <v>321</v>
      </c>
      <c r="D165">
        <v>8433</v>
      </c>
      <c r="E165">
        <v>3539</v>
      </c>
      <c r="F165">
        <v>0</v>
      </c>
      <c r="G165">
        <v>2710</v>
      </c>
      <c r="H165">
        <v>471</v>
      </c>
      <c r="I165">
        <v>0</v>
      </c>
      <c r="J165">
        <v>369</v>
      </c>
    </row>
    <row r="166" spans="1:10" ht="12.75">
      <c r="A166" t="s">
        <v>70</v>
      </c>
      <c r="B166" t="s">
        <v>94</v>
      </c>
      <c r="C166" t="s">
        <v>322</v>
      </c>
      <c r="D166">
        <v>994</v>
      </c>
      <c r="E166">
        <v>603</v>
      </c>
      <c r="F166">
        <v>0</v>
      </c>
      <c r="G166">
        <v>1547</v>
      </c>
      <c r="H166">
        <v>19</v>
      </c>
      <c r="I166">
        <v>0</v>
      </c>
      <c r="J166">
        <v>340</v>
      </c>
    </row>
    <row r="167" spans="1:10" ht="12.75">
      <c r="A167" t="s">
        <v>70</v>
      </c>
      <c r="B167" t="s">
        <v>95</v>
      </c>
      <c r="C167" t="s">
        <v>323</v>
      </c>
      <c r="D167">
        <v>21041</v>
      </c>
      <c r="E167">
        <v>3228</v>
      </c>
      <c r="F167">
        <v>4</v>
      </c>
      <c r="G167">
        <v>1638</v>
      </c>
      <c r="H167">
        <v>1067</v>
      </c>
      <c r="I167">
        <v>0</v>
      </c>
      <c r="J167">
        <v>70</v>
      </c>
    </row>
    <row r="168" spans="1:10" ht="12.75">
      <c r="A168" t="s">
        <v>70</v>
      </c>
      <c r="B168" t="s">
        <v>96</v>
      </c>
      <c r="C168" t="s">
        <v>324</v>
      </c>
      <c r="D168">
        <v>1065</v>
      </c>
      <c r="E168">
        <v>1363</v>
      </c>
      <c r="F168">
        <v>0</v>
      </c>
      <c r="G168">
        <v>1310</v>
      </c>
      <c r="H168">
        <v>4</v>
      </c>
      <c r="I168">
        <v>0</v>
      </c>
      <c r="J168">
        <v>339</v>
      </c>
    </row>
    <row r="169" spans="1:10" ht="12.75">
      <c r="A169" t="s">
        <v>70</v>
      </c>
      <c r="B169" t="s">
        <v>97</v>
      </c>
      <c r="C169" t="s">
        <v>491</v>
      </c>
      <c r="D169">
        <v>0</v>
      </c>
      <c r="E169">
        <v>96</v>
      </c>
      <c r="F169">
        <v>0</v>
      </c>
      <c r="G169">
        <v>0</v>
      </c>
      <c r="H169">
        <v>0</v>
      </c>
      <c r="I169">
        <v>0</v>
      </c>
      <c r="J169">
        <v>0</v>
      </c>
    </row>
    <row r="170" spans="1:10" ht="12.75">
      <c r="A170" t="s">
        <v>70</v>
      </c>
      <c r="B170" t="s">
        <v>492</v>
      </c>
      <c r="C170" t="s">
        <v>493</v>
      </c>
      <c r="D170">
        <v>0</v>
      </c>
      <c r="E170">
        <v>0</v>
      </c>
      <c r="F170">
        <v>0</v>
      </c>
      <c r="G170">
        <v>9</v>
      </c>
      <c r="H170">
        <v>0</v>
      </c>
      <c r="I170">
        <v>0</v>
      </c>
      <c r="J170">
        <v>0</v>
      </c>
    </row>
    <row r="171" spans="1:10" ht="12.75">
      <c r="A171" t="s">
        <v>70</v>
      </c>
      <c r="B171" t="s">
        <v>98</v>
      </c>
      <c r="C171" t="s">
        <v>325</v>
      </c>
      <c r="D171">
        <v>9491</v>
      </c>
      <c r="E171">
        <v>879</v>
      </c>
      <c r="F171">
        <v>0</v>
      </c>
      <c r="G171">
        <v>832</v>
      </c>
      <c r="H171">
        <v>273</v>
      </c>
      <c r="I171">
        <v>0</v>
      </c>
      <c r="J171">
        <v>8</v>
      </c>
    </row>
    <row r="172" spans="1:10" ht="12.75">
      <c r="A172" t="s">
        <v>70</v>
      </c>
      <c r="B172" t="s">
        <v>99</v>
      </c>
      <c r="C172" t="s">
        <v>458</v>
      </c>
      <c r="D172">
        <v>5805</v>
      </c>
      <c r="E172">
        <v>0</v>
      </c>
      <c r="F172">
        <v>0</v>
      </c>
      <c r="G172">
        <v>0</v>
      </c>
      <c r="H172">
        <v>646</v>
      </c>
      <c r="I172">
        <v>0</v>
      </c>
      <c r="J172">
        <v>0</v>
      </c>
    </row>
    <row r="173" spans="1:10" ht="12.75">
      <c r="A173" t="s">
        <v>70</v>
      </c>
      <c r="B173" t="s">
        <v>100</v>
      </c>
      <c r="C173" t="s">
        <v>326</v>
      </c>
      <c r="D173">
        <v>1170</v>
      </c>
      <c r="E173">
        <v>866</v>
      </c>
      <c r="F173">
        <v>0</v>
      </c>
      <c r="G173">
        <v>218</v>
      </c>
      <c r="H173">
        <v>198</v>
      </c>
      <c r="I173">
        <v>0</v>
      </c>
      <c r="J173">
        <v>3</v>
      </c>
    </row>
    <row r="174" spans="1:10" ht="12.75">
      <c r="A174" t="s">
        <v>70</v>
      </c>
      <c r="B174" t="s">
        <v>101</v>
      </c>
      <c r="C174" t="s">
        <v>327</v>
      </c>
      <c r="D174">
        <v>888</v>
      </c>
      <c r="E174">
        <v>2853</v>
      </c>
      <c r="F174">
        <v>0</v>
      </c>
      <c r="G174">
        <v>3125</v>
      </c>
      <c r="H174">
        <v>34</v>
      </c>
      <c r="I174">
        <v>0</v>
      </c>
      <c r="J174">
        <v>774</v>
      </c>
    </row>
    <row r="175" spans="1:10" ht="12.75">
      <c r="A175" t="s">
        <v>70</v>
      </c>
      <c r="B175" t="s">
        <v>102</v>
      </c>
      <c r="C175" t="s">
        <v>328</v>
      </c>
      <c r="D175">
        <v>10771</v>
      </c>
      <c r="E175">
        <v>6664</v>
      </c>
      <c r="F175">
        <v>7</v>
      </c>
      <c r="G175">
        <v>1821</v>
      </c>
      <c r="H175">
        <v>996</v>
      </c>
      <c r="I175">
        <v>0</v>
      </c>
      <c r="J175">
        <v>76</v>
      </c>
    </row>
    <row r="176" spans="1:10" ht="12.75">
      <c r="A176" t="s">
        <v>70</v>
      </c>
      <c r="B176" t="s">
        <v>103</v>
      </c>
      <c r="C176" t="s">
        <v>329</v>
      </c>
      <c r="D176">
        <v>10279</v>
      </c>
      <c r="E176">
        <v>1633</v>
      </c>
      <c r="F176">
        <v>4</v>
      </c>
      <c r="G176">
        <v>849</v>
      </c>
      <c r="H176">
        <v>257</v>
      </c>
      <c r="I176">
        <v>0</v>
      </c>
      <c r="J176">
        <v>19</v>
      </c>
    </row>
    <row r="177" spans="1:10" ht="12.75">
      <c r="A177" t="s">
        <v>70</v>
      </c>
      <c r="B177" t="s">
        <v>191</v>
      </c>
      <c r="C177" t="s">
        <v>494</v>
      </c>
      <c r="D177">
        <v>0</v>
      </c>
      <c r="E177">
        <v>6</v>
      </c>
      <c r="F177">
        <v>0</v>
      </c>
      <c r="G177">
        <v>0</v>
      </c>
      <c r="H177">
        <v>0</v>
      </c>
      <c r="I177">
        <v>0</v>
      </c>
      <c r="J177">
        <v>0</v>
      </c>
    </row>
    <row r="178" spans="1:10" ht="12.75">
      <c r="A178" t="s">
        <v>70</v>
      </c>
      <c r="B178" t="s">
        <v>104</v>
      </c>
      <c r="C178" t="s">
        <v>330</v>
      </c>
      <c r="D178">
        <v>1185</v>
      </c>
      <c r="E178">
        <v>12</v>
      </c>
      <c r="F178">
        <v>0</v>
      </c>
      <c r="G178">
        <v>86</v>
      </c>
      <c r="H178">
        <v>0</v>
      </c>
      <c r="I178">
        <v>0</v>
      </c>
      <c r="J178">
        <v>24</v>
      </c>
    </row>
    <row r="179" spans="1:10" ht="12.75">
      <c r="A179" t="s">
        <v>70</v>
      </c>
      <c r="B179" t="s">
        <v>105</v>
      </c>
      <c r="C179" t="s">
        <v>331</v>
      </c>
      <c r="D179">
        <v>148</v>
      </c>
      <c r="E179">
        <v>38</v>
      </c>
      <c r="F179">
        <v>0</v>
      </c>
      <c r="G179">
        <v>480</v>
      </c>
      <c r="H179">
        <v>0</v>
      </c>
      <c r="I179">
        <v>0</v>
      </c>
      <c r="J179">
        <v>76</v>
      </c>
    </row>
    <row r="180" spans="1:10" ht="12.75">
      <c r="A180" t="s">
        <v>70</v>
      </c>
      <c r="B180" t="s">
        <v>106</v>
      </c>
      <c r="C180" t="s">
        <v>332</v>
      </c>
      <c r="D180">
        <v>2302</v>
      </c>
      <c r="E180">
        <v>336</v>
      </c>
      <c r="F180">
        <v>0</v>
      </c>
      <c r="G180">
        <v>462</v>
      </c>
      <c r="H180">
        <v>0</v>
      </c>
      <c r="I180">
        <v>0</v>
      </c>
      <c r="J180">
        <v>26</v>
      </c>
    </row>
    <row r="181" spans="1:10" ht="12.75">
      <c r="A181" t="s">
        <v>70</v>
      </c>
      <c r="B181" t="s">
        <v>107</v>
      </c>
      <c r="C181" t="s">
        <v>333</v>
      </c>
      <c r="D181">
        <v>4851</v>
      </c>
      <c r="E181">
        <v>1792</v>
      </c>
      <c r="F181">
        <v>5</v>
      </c>
      <c r="G181">
        <v>4574</v>
      </c>
      <c r="H181">
        <v>199</v>
      </c>
      <c r="I181">
        <v>0</v>
      </c>
      <c r="J181">
        <v>518</v>
      </c>
    </row>
    <row r="182" spans="1:10" ht="12.75">
      <c r="A182" t="s">
        <v>70</v>
      </c>
      <c r="B182" t="s">
        <v>108</v>
      </c>
      <c r="C182" t="s">
        <v>334</v>
      </c>
      <c r="D182">
        <v>6212</v>
      </c>
      <c r="E182">
        <v>953</v>
      </c>
      <c r="F182">
        <v>0</v>
      </c>
      <c r="G182">
        <v>1174</v>
      </c>
      <c r="H182">
        <v>127</v>
      </c>
      <c r="I182">
        <v>0</v>
      </c>
      <c r="J182">
        <v>48</v>
      </c>
    </row>
    <row r="183" spans="1:10" ht="12.75">
      <c r="A183" t="s">
        <v>70</v>
      </c>
      <c r="B183" t="s">
        <v>109</v>
      </c>
      <c r="C183" t="s">
        <v>335</v>
      </c>
      <c r="D183">
        <v>4834</v>
      </c>
      <c r="E183">
        <v>892</v>
      </c>
      <c r="F183">
        <v>0</v>
      </c>
      <c r="G183">
        <v>932</v>
      </c>
      <c r="H183">
        <v>313</v>
      </c>
      <c r="I183">
        <v>0</v>
      </c>
      <c r="J183">
        <v>94</v>
      </c>
    </row>
    <row r="184" spans="1:10" ht="12.75">
      <c r="A184" t="s">
        <v>70</v>
      </c>
      <c r="B184" t="s">
        <v>111</v>
      </c>
      <c r="C184" t="s">
        <v>337</v>
      </c>
      <c r="D184">
        <v>1671</v>
      </c>
      <c r="E184">
        <v>1107</v>
      </c>
      <c r="F184">
        <v>0</v>
      </c>
      <c r="G184">
        <v>2001</v>
      </c>
      <c r="H184">
        <v>15</v>
      </c>
      <c r="I184">
        <v>0</v>
      </c>
      <c r="J184">
        <v>335</v>
      </c>
    </row>
    <row r="185" spans="1:10" ht="12.75">
      <c r="A185" t="s">
        <v>70</v>
      </c>
      <c r="B185" t="s">
        <v>175</v>
      </c>
      <c r="C185" t="s">
        <v>425</v>
      </c>
      <c r="D185">
        <v>81</v>
      </c>
      <c r="E185">
        <v>5</v>
      </c>
      <c r="F185">
        <v>0</v>
      </c>
      <c r="G185">
        <v>0</v>
      </c>
      <c r="H185">
        <v>0</v>
      </c>
      <c r="I185">
        <v>0</v>
      </c>
      <c r="J185">
        <v>0</v>
      </c>
    </row>
    <row r="186" spans="1:10" ht="12.75">
      <c r="A186" t="s">
        <v>70</v>
      </c>
      <c r="B186" t="s">
        <v>112</v>
      </c>
      <c r="C186" t="s">
        <v>338</v>
      </c>
      <c r="D186">
        <v>1351</v>
      </c>
      <c r="E186">
        <v>216</v>
      </c>
      <c r="F186">
        <v>0</v>
      </c>
      <c r="G186">
        <v>459</v>
      </c>
      <c r="H186">
        <v>0</v>
      </c>
      <c r="I186">
        <v>0</v>
      </c>
      <c r="J186">
        <v>12</v>
      </c>
    </row>
    <row r="187" spans="1:10" ht="12.75">
      <c r="A187" t="s">
        <v>70</v>
      </c>
      <c r="B187" t="s">
        <v>166</v>
      </c>
      <c r="C187" t="s">
        <v>339</v>
      </c>
      <c r="D187">
        <v>924</v>
      </c>
      <c r="E187">
        <v>744</v>
      </c>
      <c r="F187">
        <v>0</v>
      </c>
      <c r="G187">
        <v>173</v>
      </c>
      <c r="H187">
        <v>126</v>
      </c>
      <c r="I187">
        <v>0</v>
      </c>
      <c r="J187">
        <v>8</v>
      </c>
    </row>
    <row r="188" spans="1:10" ht="12.75">
      <c r="A188" t="s">
        <v>70</v>
      </c>
      <c r="B188" t="s">
        <v>113</v>
      </c>
      <c r="C188" t="s">
        <v>340</v>
      </c>
      <c r="D188">
        <v>6132</v>
      </c>
      <c r="E188">
        <v>859</v>
      </c>
      <c r="F188">
        <v>0</v>
      </c>
      <c r="G188">
        <v>889</v>
      </c>
      <c r="H188">
        <v>238</v>
      </c>
      <c r="I188">
        <v>0</v>
      </c>
      <c r="J188">
        <v>128</v>
      </c>
    </row>
    <row r="189" spans="1:10" ht="12.75">
      <c r="A189" t="s">
        <v>428</v>
      </c>
      <c r="B189" t="s">
        <v>495</v>
      </c>
      <c r="C189" t="s">
        <v>496</v>
      </c>
      <c r="D189">
        <v>274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</row>
    <row r="190" spans="1:10" ht="12.75">
      <c r="A190" t="s">
        <v>428</v>
      </c>
      <c r="B190" t="s">
        <v>429</v>
      </c>
      <c r="C190" t="s">
        <v>430</v>
      </c>
      <c r="D190">
        <v>1337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</row>
    <row r="191" spans="1:10" ht="12.75">
      <c r="A191" t="s">
        <v>115</v>
      </c>
      <c r="B191" t="s">
        <v>497</v>
      </c>
      <c r="C191" t="s">
        <v>498</v>
      </c>
      <c r="D191">
        <v>0</v>
      </c>
      <c r="E191">
        <v>189</v>
      </c>
      <c r="F191">
        <v>0</v>
      </c>
      <c r="G191">
        <v>0</v>
      </c>
      <c r="H191">
        <v>0</v>
      </c>
      <c r="I191">
        <v>0</v>
      </c>
      <c r="J191">
        <v>0</v>
      </c>
    </row>
    <row r="192" spans="1:10" ht="12.75">
      <c r="A192" t="s">
        <v>115</v>
      </c>
      <c r="B192" t="s">
        <v>114</v>
      </c>
      <c r="C192" t="s">
        <v>341</v>
      </c>
      <c r="D192">
        <v>25635</v>
      </c>
      <c r="E192">
        <v>13346</v>
      </c>
      <c r="F192">
        <v>0</v>
      </c>
      <c r="G192">
        <v>3068</v>
      </c>
      <c r="H192">
        <v>1409</v>
      </c>
      <c r="I192">
        <v>0</v>
      </c>
      <c r="J192">
        <v>186</v>
      </c>
    </row>
    <row r="193" spans="1:10" ht="12.75">
      <c r="A193" t="s">
        <v>115</v>
      </c>
      <c r="B193" t="s">
        <v>116</v>
      </c>
      <c r="C193" t="s">
        <v>342</v>
      </c>
      <c r="D193">
        <v>11396</v>
      </c>
      <c r="E193">
        <v>2812</v>
      </c>
      <c r="F193">
        <v>0</v>
      </c>
      <c r="G193">
        <v>2511</v>
      </c>
      <c r="H193">
        <v>45</v>
      </c>
      <c r="I193">
        <v>0</v>
      </c>
      <c r="J193">
        <v>427</v>
      </c>
    </row>
    <row r="194" spans="1:10" ht="12.75">
      <c r="A194" t="s">
        <v>115</v>
      </c>
      <c r="B194" t="s">
        <v>117</v>
      </c>
      <c r="C194" t="s">
        <v>343</v>
      </c>
      <c r="D194">
        <v>1346</v>
      </c>
      <c r="E194">
        <v>29</v>
      </c>
      <c r="F194">
        <v>0</v>
      </c>
      <c r="G194">
        <v>36</v>
      </c>
      <c r="H194">
        <v>98</v>
      </c>
      <c r="I194">
        <v>0</v>
      </c>
      <c r="J194">
        <v>6</v>
      </c>
    </row>
    <row r="195" spans="1:10" ht="12.75">
      <c r="A195" t="s">
        <v>115</v>
      </c>
      <c r="B195" t="s">
        <v>118</v>
      </c>
      <c r="C195" t="s">
        <v>344</v>
      </c>
      <c r="D195">
        <v>8056</v>
      </c>
      <c r="E195">
        <v>5350</v>
      </c>
      <c r="F195">
        <v>0</v>
      </c>
      <c r="G195">
        <v>1378</v>
      </c>
      <c r="H195">
        <v>1197</v>
      </c>
      <c r="I195">
        <v>0</v>
      </c>
      <c r="J195">
        <v>184</v>
      </c>
    </row>
    <row r="196" spans="1:10" ht="12.75">
      <c r="A196" t="s">
        <v>115</v>
      </c>
      <c r="B196" t="s">
        <v>119</v>
      </c>
      <c r="C196" t="s">
        <v>499</v>
      </c>
      <c r="D196">
        <v>23</v>
      </c>
      <c r="E196">
        <v>0</v>
      </c>
      <c r="F196">
        <v>0</v>
      </c>
      <c r="G196">
        <v>2</v>
      </c>
      <c r="H196">
        <v>0</v>
      </c>
      <c r="I196">
        <v>0</v>
      </c>
      <c r="J196">
        <v>0</v>
      </c>
    </row>
    <row r="197" spans="1:10" ht="12.75">
      <c r="A197" t="s">
        <v>120</v>
      </c>
      <c r="B197" t="s">
        <v>182</v>
      </c>
      <c r="C197" t="s">
        <v>346</v>
      </c>
      <c r="D197">
        <v>5</v>
      </c>
      <c r="E197">
        <v>859</v>
      </c>
      <c r="F197">
        <v>0</v>
      </c>
      <c r="G197">
        <v>112</v>
      </c>
      <c r="H197">
        <v>0</v>
      </c>
      <c r="I197">
        <v>0</v>
      </c>
      <c r="J197">
        <v>21</v>
      </c>
    </row>
    <row r="198" spans="1:10" ht="12.75">
      <c r="A198" t="s">
        <v>120</v>
      </c>
      <c r="B198" t="s">
        <v>121</v>
      </c>
      <c r="C198" t="s">
        <v>347</v>
      </c>
      <c r="D198">
        <v>544</v>
      </c>
      <c r="E198">
        <v>0</v>
      </c>
      <c r="F198">
        <v>0</v>
      </c>
      <c r="G198">
        <v>38</v>
      </c>
      <c r="H198">
        <v>0</v>
      </c>
      <c r="I198">
        <v>0</v>
      </c>
      <c r="J198">
        <v>8</v>
      </c>
    </row>
    <row r="199" spans="1:10" ht="12.75">
      <c r="A199" t="s">
        <v>120</v>
      </c>
      <c r="B199" t="s">
        <v>122</v>
      </c>
      <c r="C199" t="s">
        <v>348</v>
      </c>
      <c r="D199">
        <v>0</v>
      </c>
      <c r="E199">
        <v>0</v>
      </c>
      <c r="F199">
        <v>0</v>
      </c>
      <c r="G199">
        <v>11</v>
      </c>
      <c r="H199">
        <v>0</v>
      </c>
      <c r="I199">
        <v>0</v>
      </c>
      <c r="J199">
        <v>0</v>
      </c>
    </row>
    <row r="200" spans="1:10" ht="12.75">
      <c r="A200" t="s">
        <v>120</v>
      </c>
      <c r="B200" t="s">
        <v>123</v>
      </c>
      <c r="C200" t="s">
        <v>349</v>
      </c>
      <c r="D200">
        <v>15</v>
      </c>
      <c r="E200">
        <v>6</v>
      </c>
      <c r="F200">
        <v>0</v>
      </c>
      <c r="G200">
        <v>145</v>
      </c>
      <c r="H200">
        <v>13</v>
      </c>
      <c r="I200">
        <v>0</v>
      </c>
      <c r="J200">
        <v>42</v>
      </c>
    </row>
    <row r="201" spans="1:10" ht="12.75">
      <c r="A201" t="s">
        <v>120</v>
      </c>
      <c r="B201" t="s">
        <v>183</v>
      </c>
      <c r="C201" t="s">
        <v>350</v>
      </c>
      <c r="D201">
        <v>4</v>
      </c>
      <c r="E201">
        <v>77</v>
      </c>
      <c r="F201">
        <v>0</v>
      </c>
      <c r="G201">
        <v>248</v>
      </c>
      <c r="H201">
        <v>1</v>
      </c>
      <c r="I201">
        <v>0</v>
      </c>
      <c r="J201">
        <v>42</v>
      </c>
    </row>
    <row r="202" spans="1:10" ht="12.75">
      <c r="A202" t="s">
        <v>120</v>
      </c>
      <c r="B202" t="s">
        <v>184</v>
      </c>
      <c r="C202" t="s">
        <v>351</v>
      </c>
      <c r="D202">
        <v>25</v>
      </c>
      <c r="E202">
        <v>0</v>
      </c>
      <c r="F202">
        <v>0</v>
      </c>
      <c r="G202">
        <v>446</v>
      </c>
      <c r="H202">
        <v>12</v>
      </c>
      <c r="I202">
        <v>0</v>
      </c>
      <c r="J202">
        <v>153</v>
      </c>
    </row>
    <row r="203" spans="1:10" ht="12.75">
      <c r="A203" t="s">
        <v>120</v>
      </c>
      <c r="B203" t="s">
        <v>124</v>
      </c>
      <c r="C203" t="s">
        <v>352</v>
      </c>
      <c r="D203">
        <v>0</v>
      </c>
      <c r="E203">
        <v>0</v>
      </c>
      <c r="F203">
        <v>0</v>
      </c>
      <c r="G203">
        <v>87</v>
      </c>
      <c r="H203">
        <v>0</v>
      </c>
      <c r="I203">
        <v>0</v>
      </c>
      <c r="J203">
        <v>47</v>
      </c>
    </row>
    <row r="204" spans="1:10" ht="12.75">
      <c r="A204" t="s">
        <v>120</v>
      </c>
      <c r="B204" t="s">
        <v>126</v>
      </c>
      <c r="C204" t="s">
        <v>354</v>
      </c>
      <c r="D204">
        <v>0</v>
      </c>
      <c r="E204">
        <v>6</v>
      </c>
      <c r="F204">
        <v>0</v>
      </c>
      <c r="G204">
        <v>128</v>
      </c>
      <c r="H204">
        <v>0</v>
      </c>
      <c r="I204">
        <v>0</v>
      </c>
      <c r="J204">
        <v>42</v>
      </c>
    </row>
    <row r="205" spans="1:10" ht="12.75">
      <c r="A205" t="s">
        <v>120</v>
      </c>
      <c r="B205" t="s">
        <v>185</v>
      </c>
      <c r="C205" t="s">
        <v>355</v>
      </c>
      <c r="D205">
        <v>0</v>
      </c>
      <c r="E205">
        <v>39</v>
      </c>
      <c r="F205">
        <v>0</v>
      </c>
      <c r="G205">
        <v>4</v>
      </c>
      <c r="H205">
        <v>0</v>
      </c>
      <c r="I205">
        <v>0</v>
      </c>
      <c r="J205">
        <v>0</v>
      </c>
    </row>
    <row r="206" spans="1:10" ht="12.75">
      <c r="A206" t="s">
        <v>128</v>
      </c>
      <c r="B206" t="s">
        <v>500</v>
      </c>
      <c r="C206" t="s">
        <v>501</v>
      </c>
      <c r="D206">
        <v>0</v>
      </c>
      <c r="E206">
        <v>0</v>
      </c>
      <c r="F206">
        <v>0</v>
      </c>
      <c r="G206">
        <v>18</v>
      </c>
      <c r="H206">
        <v>0</v>
      </c>
      <c r="I206">
        <v>0</v>
      </c>
      <c r="J206">
        <v>0</v>
      </c>
    </row>
    <row r="207" spans="1:10" ht="12.75">
      <c r="A207" t="s">
        <v>128</v>
      </c>
      <c r="B207" t="s">
        <v>127</v>
      </c>
      <c r="C207" t="s">
        <v>356</v>
      </c>
      <c r="D207">
        <v>0</v>
      </c>
      <c r="E207">
        <v>22</v>
      </c>
      <c r="F207">
        <v>3577</v>
      </c>
      <c r="G207">
        <v>489</v>
      </c>
      <c r="H207">
        <v>0</v>
      </c>
      <c r="I207">
        <v>59</v>
      </c>
      <c r="J207">
        <v>56</v>
      </c>
    </row>
    <row r="208" spans="1:10" ht="12.75">
      <c r="A208" t="s">
        <v>128</v>
      </c>
      <c r="B208" t="s">
        <v>129</v>
      </c>
      <c r="C208" t="s">
        <v>357</v>
      </c>
      <c r="D208">
        <v>0</v>
      </c>
      <c r="E208">
        <v>0</v>
      </c>
      <c r="F208">
        <v>94</v>
      </c>
      <c r="G208">
        <v>8</v>
      </c>
      <c r="H208">
        <v>0</v>
      </c>
      <c r="I208">
        <v>1</v>
      </c>
      <c r="J208">
        <v>0</v>
      </c>
    </row>
    <row r="209" spans="1:10" ht="12.75">
      <c r="A209" t="s">
        <v>128</v>
      </c>
      <c r="B209" t="s">
        <v>193</v>
      </c>
      <c r="C209" t="s">
        <v>358</v>
      </c>
      <c r="D209">
        <v>0</v>
      </c>
      <c r="E209">
        <v>0</v>
      </c>
      <c r="F209">
        <v>188</v>
      </c>
      <c r="G209">
        <v>2</v>
      </c>
      <c r="H209">
        <v>0</v>
      </c>
      <c r="I209">
        <v>0</v>
      </c>
      <c r="J209">
        <v>0</v>
      </c>
    </row>
    <row r="210" spans="1:10" ht="12.75">
      <c r="A210" t="s">
        <v>128</v>
      </c>
      <c r="B210" t="s">
        <v>130</v>
      </c>
      <c r="C210" t="s">
        <v>359</v>
      </c>
      <c r="D210">
        <v>0</v>
      </c>
      <c r="E210">
        <v>11</v>
      </c>
      <c r="F210">
        <v>8077</v>
      </c>
      <c r="G210">
        <v>517</v>
      </c>
      <c r="H210">
        <v>0</v>
      </c>
      <c r="I210">
        <v>736</v>
      </c>
      <c r="J210">
        <v>56</v>
      </c>
    </row>
    <row r="211" spans="1:10" ht="12.75">
      <c r="A211" t="s">
        <v>128</v>
      </c>
      <c r="B211" t="s">
        <v>131</v>
      </c>
      <c r="C211" t="s">
        <v>360</v>
      </c>
      <c r="D211">
        <v>22</v>
      </c>
      <c r="E211">
        <v>27</v>
      </c>
      <c r="F211">
        <v>4026</v>
      </c>
      <c r="G211">
        <v>564</v>
      </c>
      <c r="H211">
        <v>5</v>
      </c>
      <c r="I211">
        <v>6</v>
      </c>
      <c r="J211">
        <v>90</v>
      </c>
    </row>
    <row r="212" spans="1:10" ht="12.75">
      <c r="A212" t="s">
        <v>133</v>
      </c>
      <c r="B212" t="s">
        <v>132</v>
      </c>
      <c r="C212" t="s">
        <v>361</v>
      </c>
      <c r="D212">
        <v>299</v>
      </c>
      <c r="E212">
        <v>215</v>
      </c>
      <c r="F212">
        <v>0</v>
      </c>
      <c r="G212">
        <v>0</v>
      </c>
      <c r="H212">
        <v>0</v>
      </c>
      <c r="I212">
        <v>0</v>
      </c>
      <c r="J212">
        <v>0</v>
      </c>
    </row>
    <row r="213" spans="1:10" ht="12.75">
      <c r="A213" t="s">
        <v>133</v>
      </c>
      <c r="B213" t="s">
        <v>134</v>
      </c>
      <c r="C213" t="s">
        <v>362</v>
      </c>
      <c r="D213">
        <v>274</v>
      </c>
      <c r="E213">
        <v>198</v>
      </c>
      <c r="F213">
        <v>0</v>
      </c>
      <c r="G213">
        <v>1</v>
      </c>
      <c r="H213">
        <v>0</v>
      </c>
      <c r="I213">
        <v>0</v>
      </c>
      <c r="J213">
        <v>0</v>
      </c>
    </row>
    <row r="214" spans="1:10" ht="12.75">
      <c r="A214" t="s">
        <v>133</v>
      </c>
      <c r="B214" t="s">
        <v>135</v>
      </c>
      <c r="C214" t="s">
        <v>363</v>
      </c>
      <c r="D214">
        <v>583</v>
      </c>
      <c r="E214">
        <v>415</v>
      </c>
      <c r="F214">
        <v>0</v>
      </c>
      <c r="G214">
        <v>4</v>
      </c>
      <c r="H214">
        <v>0</v>
      </c>
      <c r="I214">
        <v>0</v>
      </c>
      <c r="J214">
        <v>0</v>
      </c>
    </row>
    <row r="215" spans="1:10" ht="12.75">
      <c r="A215" t="s">
        <v>137</v>
      </c>
      <c r="B215" t="s">
        <v>136</v>
      </c>
      <c r="C215" t="s">
        <v>364</v>
      </c>
      <c r="D215">
        <v>1198</v>
      </c>
      <c r="E215">
        <v>1627</v>
      </c>
      <c r="F215">
        <v>15</v>
      </c>
      <c r="G215">
        <v>378</v>
      </c>
      <c r="H215">
        <v>215</v>
      </c>
      <c r="I215">
        <v>0</v>
      </c>
      <c r="J215">
        <v>10</v>
      </c>
    </row>
    <row r="216" spans="1:10" ht="12.75">
      <c r="A216" t="s">
        <v>139</v>
      </c>
      <c r="B216" t="s">
        <v>138</v>
      </c>
      <c r="C216" t="s">
        <v>471</v>
      </c>
      <c r="D216">
        <v>4170</v>
      </c>
      <c r="E216">
        <v>103</v>
      </c>
      <c r="F216">
        <v>53</v>
      </c>
      <c r="G216">
        <v>4950</v>
      </c>
      <c r="H216">
        <v>164</v>
      </c>
      <c r="I216">
        <v>0</v>
      </c>
      <c r="J216">
        <v>31</v>
      </c>
    </row>
    <row r="217" spans="1:10" ht="12.75">
      <c r="A217" t="s">
        <v>172</v>
      </c>
      <c r="B217" t="s">
        <v>171</v>
      </c>
      <c r="C217" t="s">
        <v>389</v>
      </c>
      <c r="D217">
        <v>0</v>
      </c>
      <c r="E217">
        <v>88</v>
      </c>
      <c r="F217">
        <v>0</v>
      </c>
      <c r="G217">
        <v>0</v>
      </c>
      <c r="H217">
        <v>0</v>
      </c>
      <c r="I217">
        <v>0</v>
      </c>
      <c r="J217">
        <v>0</v>
      </c>
    </row>
    <row r="218" spans="1:10" ht="12.75">
      <c r="A218" t="s">
        <v>143</v>
      </c>
      <c r="B218" t="s">
        <v>142</v>
      </c>
      <c r="C218" t="s">
        <v>367</v>
      </c>
      <c r="D218">
        <v>780</v>
      </c>
      <c r="E218">
        <v>395</v>
      </c>
      <c r="F218">
        <v>0</v>
      </c>
      <c r="G218">
        <v>6470</v>
      </c>
      <c r="H218">
        <v>14</v>
      </c>
      <c r="I218">
        <v>0</v>
      </c>
      <c r="J218">
        <v>1924</v>
      </c>
    </row>
    <row r="219" spans="1:10" ht="12.75">
      <c r="A219" t="s">
        <v>461</v>
      </c>
      <c r="B219" t="s">
        <v>462</v>
      </c>
      <c r="C219" t="s">
        <v>463</v>
      </c>
      <c r="D219">
        <v>26</v>
      </c>
      <c r="E219">
        <v>18</v>
      </c>
      <c r="F219">
        <v>0</v>
      </c>
      <c r="G219">
        <v>16</v>
      </c>
      <c r="H219">
        <v>0</v>
      </c>
      <c r="I219">
        <v>0</v>
      </c>
      <c r="J219">
        <v>3</v>
      </c>
    </row>
    <row r="220" spans="1:10" ht="12.75">
      <c r="A220" t="s">
        <v>145</v>
      </c>
      <c r="B220" t="s">
        <v>144</v>
      </c>
      <c r="C220" t="s">
        <v>368</v>
      </c>
      <c r="D220">
        <v>396</v>
      </c>
      <c r="E220">
        <v>224</v>
      </c>
      <c r="F220">
        <v>0</v>
      </c>
      <c r="G220">
        <v>5156</v>
      </c>
      <c r="H220">
        <v>8</v>
      </c>
      <c r="I220">
        <v>0</v>
      </c>
      <c r="J220">
        <v>942</v>
      </c>
    </row>
    <row r="221" spans="1:10" ht="12.75">
      <c r="A221" t="s">
        <v>146</v>
      </c>
      <c r="B221" t="s">
        <v>147</v>
      </c>
      <c r="C221" t="s">
        <v>432</v>
      </c>
      <c r="D221">
        <v>169</v>
      </c>
      <c r="E221">
        <v>69</v>
      </c>
      <c r="F221">
        <v>21</v>
      </c>
      <c r="G221">
        <v>37</v>
      </c>
      <c r="H221">
        <v>0</v>
      </c>
      <c r="I221">
        <v>0</v>
      </c>
      <c r="J221">
        <v>0</v>
      </c>
    </row>
    <row r="222" spans="1:10" ht="12.75">
      <c r="A222" t="s">
        <v>148</v>
      </c>
      <c r="B222" t="s">
        <v>149</v>
      </c>
      <c r="C222" t="s">
        <v>369</v>
      </c>
      <c r="D222">
        <v>0</v>
      </c>
      <c r="E222">
        <v>0</v>
      </c>
      <c r="F222">
        <v>0</v>
      </c>
      <c r="G222">
        <v>18</v>
      </c>
      <c r="H222">
        <v>0</v>
      </c>
      <c r="I222">
        <v>0</v>
      </c>
      <c r="J222">
        <v>0</v>
      </c>
    </row>
    <row r="223" spans="1:10" ht="12.75">
      <c r="A223" t="s">
        <v>148</v>
      </c>
      <c r="B223" t="s">
        <v>449</v>
      </c>
      <c r="C223" t="s">
        <v>450</v>
      </c>
      <c r="D223">
        <v>0</v>
      </c>
      <c r="E223">
        <v>0</v>
      </c>
      <c r="F223">
        <v>0</v>
      </c>
      <c r="G223">
        <v>12</v>
      </c>
      <c r="H223">
        <v>0</v>
      </c>
      <c r="I223">
        <v>0</v>
      </c>
      <c r="J223">
        <v>0</v>
      </c>
    </row>
    <row r="224" spans="1:10" ht="12.75">
      <c r="A224" t="s">
        <v>148</v>
      </c>
      <c r="B224" t="s">
        <v>150</v>
      </c>
      <c r="C224" t="s">
        <v>370</v>
      </c>
      <c r="D224">
        <v>112</v>
      </c>
      <c r="E224">
        <v>0</v>
      </c>
      <c r="F224">
        <v>0</v>
      </c>
      <c r="G224">
        <v>44</v>
      </c>
      <c r="H224">
        <v>0</v>
      </c>
      <c r="I224">
        <v>0</v>
      </c>
      <c r="J224">
        <v>0</v>
      </c>
    </row>
    <row r="225" spans="1:10" ht="12.75">
      <c r="A225" t="s">
        <v>502</v>
      </c>
      <c r="B225" t="s">
        <v>503</v>
      </c>
      <c r="C225" t="s">
        <v>504</v>
      </c>
      <c r="D225">
        <v>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</row>
    <row r="226" spans="1:10" ht="12.75">
      <c r="A226" t="s">
        <v>151</v>
      </c>
      <c r="B226" t="s">
        <v>451</v>
      </c>
      <c r="C226" t="s">
        <v>452</v>
      </c>
      <c r="D226">
        <v>0</v>
      </c>
      <c r="E226">
        <v>0</v>
      </c>
      <c r="F226">
        <v>0</v>
      </c>
      <c r="G226">
        <v>27</v>
      </c>
      <c r="H226">
        <v>0</v>
      </c>
      <c r="I226">
        <v>0</v>
      </c>
      <c r="J226">
        <v>0</v>
      </c>
    </row>
    <row r="227" spans="1:10" ht="12.75">
      <c r="A227" t="s">
        <v>151</v>
      </c>
      <c r="B227" t="s">
        <v>505</v>
      </c>
      <c r="C227" t="s">
        <v>506</v>
      </c>
      <c r="D227">
        <v>0</v>
      </c>
      <c r="E227">
        <v>47</v>
      </c>
      <c r="F227">
        <v>0</v>
      </c>
      <c r="G227">
        <v>0</v>
      </c>
      <c r="H227">
        <v>0</v>
      </c>
      <c r="I227">
        <v>0</v>
      </c>
      <c r="J227">
        <v>0</v>
      </c>
    </row>
    <row r="228" spans="1:10" ht="12.75">
      <c r="A228" t="s">
        <v>154</v>
      </c>
      <c r="B228" t="s">
        <v>179</v>
      </c>
      <c r="C228" t="s">
        <v>373</v>
      </c>
      <c r="D228">
        <v>0</v>
      </c>
      <c r="E228">
        <v>0</v>
      </c>
      <c r="F228">
        <v>0</v>
      </c>
      <c r="G228">
        <v>109</v>
      </c>
      <c r="H228">
        <v>0</v>
      </c>
      <c r="I228">
        <v>0</v>
      </c>
      <c r="J228">
        <v>32</v>
      </c>
    </row>
    <row r="229" spans="1:10" ht="12.75">
      <c r="A229" t="s">
        <v>154</v>
      </c>
      <c r="B229" t="s">
        <v>376</v>
      </c>
      <c r="C229" t="s">
        <v>377</v>
      </c>
      <c r="D229">
        <v>18</v>
      </c>
      <c r="E229">
        <v>133</v>
      </c>
      <c r="F229">
        <v>8</v>
      </c>
      <c r="G229">
        <v>417</v>
      </c>
      <c r="H229">
        <v>0</v>
      </c>
      <c r="I229">
        <v>0</v>
      </c>
      <c r="J229">
        <v>62</v>
      </c>
    </row>
    <row r="230" spans="1:10" ht="12.75">
      <c r="A230" t="s">
        <v>154</v>
      </c>
      <c r="B230" t="s">
        <v>167</v>
      </c>
      <c r="C230" t="s">
        <v>374</v>
      </c>
      <c r="D230">
        <v>0</v>
      </c>
      <c r="E230">
        <v>0</v>
      </c>
      <c r="F230">
        <v>0</v>
      </c>
      <c r="G230">
        <v>2</v>
      </c>
      <c r="H230">
        <v>0</v>
      </c>
      <c r="I230">
        <v>0</v>
      </c>
      <c r="J230">
        <v>0</v>
      </c>
    </row>
    <row r="231" spans="1:10" ht="12.75">
      <c r="A231" t="s">
        <v>154</v>
      </c>
      <c r="B231" t="s">
        <v>464</v>
      </c>
      <c r="C231" t="s">
        <v>465</v>
      </c>
      <c r="D231">
        <v>0</v>
      </c>
      <c r="E231">
        <v>5</v>
      </c>
      <c r="F231">
        <v>0</v>
      </c>
      <c r="G231">
        <v>59</v>
      </c>
      <c r="H231">
        <v>0</v>
      </c>
      <c r="I231">
        <v>0</v>
      </c>
      <c r="J231">
        <v>27</v>
      </c>
    </row>
    <row r="232" spans="1:10" ht="12.75">
      <c r="A232" t="s">
        <v>154</v>
      </c>
      <c r="B232" t="s">
        <v>439</v>
      </c>
      <c r="C232" t="s">
        <v>507</v>
      </c>
      <c r="D232">
        <v>0</v>
      </c>
      <c r="E232">
        <v>0</v>
      </c>
      <c r="F232">
        <v>0</v>
      </c>
      <c r="G232">
        <v>1</v>
      </c>
      <c r="H232">
        <v>0</v>
      </c>
      <c r="I232">
        <v>0</v>
      </c>
      <c r="J232">
        <v>0</v>
      </c>
    </row>
    <row r="233" spans="1:10" ht="12.75">
      <c r="A233" t="s">
        <v>155</v>
      </c>
      <c r="B233" t="s">
        <v>156</v>
      </c>
      <c r="C233" t="s">
        <v>378</v>
      </c>
      <c r="D233">
        <v>205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</row>
    <row r="234" spans="1:10" ht="12.75">
      <c r="A234" t="s">
        <v>155</v>
      </c>
      <c r="B234" t="s">
        <v>444</v>
      </c>
      <c r="C234" t="s">
        <v>445</v>
      </c>
      <c r="D234">
        <v>154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</row>
    <row r="235" spans="1:10" ht="12.75">
      <c r="A235" t="s">
        <v>155</v>
      </c>
      <c r="B235" t="s">
        <v>157</v>
      </c>
      <c r="C235" t="s">
        <v>379</v>
      </c>
      <c r="D235">
        <v>262</v>
      </c>
      <c r="E235">
        <v>320</v>
      </c>
      <c r="F235">
        <v>0</v>
      </c>
      <c r="G235">
        <v>16</v>
      </c>
      <c r="H235">
        <v>0</v>
      </c>
      <c r="I235">
        <v>0</v>
      </c>
      <c r="J235">
        <v>0</v>
      </c>
    </row>
    <row r="236" spans="1:10" ht="12.75">
      <c r="A236" t="s">
        <v>155</v>
      </c>
      <c r="B236" t="s">
        <v>158</v>
      </c>
      <c r="C236" t="s">
        <v>446</v>
      </c>
      <c r="D236">
        <v>0</v>
      </c>
      <c r="E236">
        <v>20</v>
      </c>
      <c r="F236">
        <v>0</v>
      </c>
      <c r="G236">
        <v>0</v>
      </c>
      <c r="H236">
        <v>0</v>
      </c>
      <c r="I236">
        <v>0</v>
      </c>
      <c r="J236">
        <v>0</v>
      </c>
    </row>
    <row r="237" spans="1:10" ht="12.75">
      <c r="A237" t="s">
        <v>155</v>
      </c>
      <c r="B237" t="s">
        <v>508</v>
      </c>
      <c r="C237" t="s">
        <v>509</v>
      </c>
      <c r="D237">
        <v>339</v>
      </c>
      <c r="E237">
        <v>150</v>
      </c>
      <c r="F237">
        <v>0</v>
      </c>
      <c r="G237">
        <v>18</v>
      </c>
      <c r="H237">
        <v>0</v>
      </c>
      <c r="I237">
        <v>0</v>
      </c>
      <c r="J237">
        <v>0</v>
      </c>
    </row>
    <row r="238" spans="1:10" ht="12.75">
      <c r="A238" t="s">
        <v>160</v>
      </c>
      <c r="B238" t="s">
        <v>159</v>
      </c>
      <c r="C238" t="s">
        <v>381</v>
      </c>
      <c r="D238">
        <v>5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</row>
    <row r="239" spans="1:10" ht="12.75">
      <c r="A239" t="s">
        <v>510</v>
      </c>
      <c r="B239" t="s">
        <v>511</v>
      </c>
      <c r="C239" t="s">
        <v>512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</row>
    <row r="240" spans="1:10" ht="12.75">
      <c r="A240" t="s">
        <v>162</v>
      </c>
      <c r="B240" t="s">
        <v>161</v>
      </c>
      <c r="C240" t="s">
        <v>382</v>
      </c>
      <c r="D240">
        <v>331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</row>
    <row r="241" spans="1:10" ht="12.75">
      <c r="A241" t="s">
        <v>472</v>
      </c>
      <c r="B241" t="s">
        <v>473</v>
      </c>
      <c r="C241" t="s">
        <v>474</v>
      </c>
      <c r="D241">
        <v>0</v>
      </c>
      <c r="E241">
        <v>32</v>
      </c>
      <c r="F241">
        <v>0</v>
      </c>
      <c r="G241">
        <v>0</v>
      </c>
      <c r="H241">
        <v>0</v>
      </c>
      <c r="I241">
        <v>0</v>
      </c>
      <c r="J241">
        <v>507</v>
      </c>
    </row>
    <row r="242" spans="1:10" ht="12.75">
      <c r="A242" t="s">
        <v>472</v>
      </c>
      <c r="B242" t="s">
        <v>513</v>
      </c>
      <c r="C242" t="s">
        <v>514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117</v>
      </c>
    </row>
    <row r="243" spans="1:10" ht="12.75">
      <c r="A243" t="s">
        <v>472</v>
      </c>
      <c r="B243" t="s">
        <v>515</v>
      </c>
      <c r="C243" t="s">
        <v>516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4</v>
      </c>
    </row>
    <row r="244" spans="1:10" ht="12.75">
      <c r="A244" t="s">
        <v>384</v>
      </c>
      <c r="C244" t="s">
        <v>226</v>
      </c>
      <c r="D244">
        <f>632679-65</f>
        <v>632614</v>
      </c>
      <c r="E244">
        <f>298216-704</f>
        <v>297512</v>
      </c>
      <c r="F244">
        <v>33508</v>
      </c>
      <c r="G244">
        <v>238709</v>
      </c>
      <c r="H244">
        <v>27994</v>
      </c>
      <c r="I244">
        <v>1147</v>
      </c>
      <c r="J244">
        <v>29457</v>
      </c>
    </row>
    <row r="248" ht="12.75">
      <c r="A248" s="2" t="s">
        <v>385</v>
      </c>
    </row>
    <row r="249" ht="12.75">
      <c r="A249" s="2" t="str">
        <f>B6</f>
        <v>Calendar year 2008 - includes Global Campus Graduate IUs</v>
      </c>
    </row>
    <row r="250" spans="1:13" ht="12.75">
      <c r="A250" s="29" t="s">
        <v>1</v>
      </c>
      <c r="B250" s="29" t="s">
        <v>198</v>
      </c>
      <c r="C250" s="29"/>
      <c r="D250" s="28" t="s">
        <v>202</v>
      </c>
      <c r="E250" s="28"/>
      <c r="F250" s="28"/>
      <c r="G250" s="28"/>
      <c r="H250" s="28" t="s">
        <v>203</v>
      </c>
      <c r="I250" s="28"/>
      <c r="J250" s="28"/>
      <c r="K250" s="28" t="s">
        <v>229</v>
      </c>
      <c r="L250" s="28"/>
      <c r="M250" s="28"/>
    </row>
    <row r="251" spans="1:13" ht="12.75">
      <c r="A251" s="29"/>
      <c r="B251" s="29"/>
      <c r="C251" s="29"/>
      <c r="D251" s="28" t="s">
        <v>204</v>
      </c>
      <c r="E251" s="28"/>
      <c r="F251" s="28" t="s">
        <v>205</v>
      </c>
      <c r="G251" s="28" t="s">
        <v>206</v>
      </c>
      <c r="H251" s="28" t="s">
        <v>207</v>
      </c>
      <c r="I251" s="28" t="s">
        <v>205</v>
      </c>
      <c r="J251" s="28" t="s">
        <v>206</v>
      </c>
      <c r="K251" s="28" t="s">
        <v>207</v>
      </c>
      <c r="L251" s="28" t="s">
        <v>205</v>
      </c>
      <c r="M251" s="28" t="s">
        <v>206</v>
      </c>
    </row>
    <row r="252" spans="1:13" ht="12.75">
      <c r="A252" s="29"/>
      <c r="B252" s="5" t="s">
        <v>2</v>
      </c>
      <c r="C252" s="5" t="s">
        <v>3</v>
      </c>
      <c r="D252" s="9" t="s">
        <v>208</v>
      </c>
      <c r="E252" s="9" t="s">
        <v>6</v>
      </c>
      <c r="F252" s="28"/>
      <c r="G252" s="28"/>
      <c r="H252" s="28"/>
      <c r="I252" s="28"/>
      <c r="J252" s="28"/>
      <c r="K252" s="28"/>
      <c r="L252" s="28"/>
      <c r="M252" s="28"/>
    </row>
    <row r="253" spans="1:13" ht="12.75">
      <c r="A253" t="s">
        <v>7</v>
      </c>
      <c r="B253" t="s">
        <v>8</v>
      </c>
      <c r="C253" t="s">
        <v>232</v>
      </c>
      <c r="D253">
        <v>0</v>
      </c>
      <c r="E253">
        <v>0</v>
      </c>
      <c r="F253">
        <v>0</v>
      </c>
      <c r="G253">
        <v>75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</row>
    <row r="254" spans="1:13" ht="12.75">
      <c r="A254" t="s">
        <v>7</v>
      </c>
      <c r="B254" t="s">
        <v>9</v>
      </c>
      <c r="C254" t="s">
        <v>233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48</v>
      </c>
      <c r="L254">
        <v>0</v>
      </c>
      <c r="M254">
        <v>3</v>
      </c>
    </row>
    <row r="255" spans="1:13" ht="12.75">
      <c r="A255" t="s">
        <v>7</v>
      </c>
      <c r="B255" t="s">
        <v>11</v>
      </c>
      <c r="C255" t="s">
        <v>235</v>
      </c>
      <c r="D255">
        <v>2</v>
      </c>
      <c r="E255">
        <v>20</v>
      </c>
      <c r="F255">
        <v>0</v>
      </c>
      <c r="G255">
        <v>54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</row>
    <row r="256" spans="1:13" ht="12.75">
      <c r="A256" t="s">
        <v>7</v>
      </c>
      <c r="B256" t="s">
        <v>12</v>
      </c>
      <c r="C256" t="s">
        <v>236</v>
      </c>
      <c r="D256">
        <v>0</v>
      </c>
      <c r="E256">
        <v>0</v>
      </c>
      <c r="F256">
        <v>0</v>
      </c>
      <c r="G256">
        <v>280</v>
      </c>
      <c r="H256">
        <v>0</v>
      </c>
      <c r="I256">
        <v>0</v>
      </c>
      <c r="J256">
        <v>75</v>
      </c>
      <c r="K256">
        <v>0</v>
      </c>
      <c r="L256">
        <v>0</v>
      </c>
      <c r="M256">
        <v>0</v>
      </c>
    </row>
    <row r="257" spans="1:13" ht="12.75">
      <c r="A257" t="s">
        <v>7</v>
      </c>
      <c r="B257" t="s">
        <v>13</v>
      </c>
      <c r="C257" t="s">
        <v>237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2</v>
      </c>
      <c r="K257">
        <v>0</v>
      </c>
      <c r="L257">
        <v>0</v>
      </c>
      <c r="M257">
        <v>0</v>
      </c>
    </row>
    <row r="258" spans="1:13" ht="12.75">
      <c r="A258" t="s">
        <v>7</v>
      </c>
      <c r="B258" t="s">
        <v>14</v>
      </c>
      <c r="C258" t="s">
        <v>238</v>
      </c>
      <c r="D258">
        <v>0</v>
      </c>
      <c r="E258">
        <v>0</v>
      </c>
      <c r="F258">
        <v>0</v>
      </c>
      <c r="G258">
        <v>28</v>
      </c>
      <c r="H258">
        <v>0</v>
      </c>
      <c r="I258">
        <v>0</v>
      </c>
      <c r="J258">
        <v>31</v>
      </c>
      <c r="K258">
        <v>0</v>
      </c>
      <c r="L258">
        <v>0</v>
      </c>
      <c r="M258">
        <v>0</v>
      </c>
    </row>
    <row r="259" spans="1:13" ht="12.75">
      <c r="A259" t="s">
        <v>7</v>
      </c>
      <c r="B259" t="s">
        <v>15</v>
      </c>
      <c r="C259" t="s">
        <v>239</v>
      </c>
      <c r="D259">
        <v>42</v>
      </c>
      <c r="E259">
        <v>0</v>
      </c>
      <c r="F259">
        <v>0</v>
      </c>
      <c r="G259">
        <v>4</v>
      </c>
      <c r="H259">
        <v>0</v>
      </c>
      <c r="I259">
        <v>0</v>
      </c>
      <c r="J259">
        <v>4</v>
      </c>
      <c r="K259">
        <v>0</v>
      </c>
      <c r="L259">
        <v>0</v>
      </c>
      <c r="M259">
        <v>0</v>
      </c>
    </row>
    <row r="260" spans="1:13" ht="12.75">
      <c r="A260" t="s">
        <v>7</v>
      </c>
      <c r="B260" t="s">
        <v>16</v>
      </c>
      <c r="C260" t="s">
        <v>240</v>
      </c>
      <c r="D260">
        <v>0</v>
      </c>
      <c r="E260">
        <v>73</v>
      </c>
      <c r="F260">
        <v>0</v>
      </c>
      <c r="G260">
        <v>421</v>
      </c>
      <c r="H260">
        <v>9</v>
      </c>
      <c r="I260">
        <v>0</v>
      </c>
      <c r="J260">
        <v>102</v>
      </c>
      <c r="K260">
        <v>0</v>
      </c>
      <c r="L260">
        <v>0</v>
      </c>
      <c r="M260">
        <v>0</v>
      </c>
    </row>
    <row r="261" spans="1:13" ht="12.75">
      <c r="A261" t="s">
        <v>19</v>
      </c>
      <c r="B261" t="s">
        <v>23</v>
      </c>
      <c r="C261" t="s">
        <v>245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282</v>
      </c>
      <c r="L261">
        <v>0</v>
      </c>
      <c r="M261">
        <v>3</v>
      </c>
    </row>
    <row r="262" spans="1:13" ht="12.75">
      <c r="A262" t="s">
        <v>26</v>
      </c>
      <c r="B262" t="s">
        <v>28</v>
      </c>
      <c r="C262" t="s">
        <v>251</v>
      </c>
      <c r="D262">
        <v>0</v>
      </c>
      <c r="E262">
        <v>16</v>
      </c>
      <c r="F262">
        <v>0</v>
      </c>
      <c r="G262">
        <v>272</v>
      </c>
      <c r="H262">
        <v>0</v>
      </c>
      <c r="I262">
        <v>0</v>
      </c>
      <c r="J262">
        <v>74</v>
      </c>
      <c r="K262">
        <v>0</v>
      </c>
      <c r="L262">
        <v>0</v>
      </c>
      <c r="M262">
        <v>0</v>
      </c>
    </row>
    <row r="263" spans="1:13" ht="12.75">
      <c r="A263" t="s">
        <v>26</v>
      </c>
      <c r="B263" t="s">
        <v>29</v>
      </c>
      <c r="C263" t="s">
        <v>252</v>
      </c>
      <c r="D263">
        <v>0</v>
      </c>
      <c r="E263">
        <v>0</v>
      </c>
      <c r="F263">
        <v>0</v>
      </c>
      <c r="G263">
        <v>182</v>
      </c>
      <c r="H263">
        <v>2</v>
      </c>
      <c r="I263">
        <v>0</v>
      </c>
      <c r="J263">
        <v>112</v>
      </c>
      <c r="K263">
        <v>0</v>
      </c>
      <c r="L263">
        <v>0</v>
      </c>
      <c r="M263">
        <v>0</v>
      </c>
    </row>
    <row r="264" spans="1:13" ht="12.75">
      <c r="A264" t="s">
        <v>26</v>
      </c>
      <c r="B264" t="s">
        <v>30</v>
      </c>
      <c r="C264" t="s">
        <v>253</v>
      </c>
      <c r="D264">
        <v>0</v>
      </c>
      <c r="E264">
        <v>0</v>
      </c>
      <c r="F264">
        <v>0</v>
      </c>
      <c r="G264">
        <v>536</v>
      </c>
      <c r="H264">
        <v>0</v>
      </c>
      <c r="I264">
        <v>0</v>
      </c>
      <c r="J264">
        <v>650</v>
      </c>
      <c r="K264">
        <v>56</v>
      </c>
      <c r="L264">
        <v>0</v>
      </c>
      <c r="M264">
        <v>12</v>
      </c>
    </row>
    <row r="265" spans="1:13" ht="12.75">
      <c r="A265" t="s">
        <v>26</v>
      </c>
      <c r="B265" t="s">
        <v>31</v>
      </c>
      <c r="C265" t="s">
        <v>254</v>
      </c>
      <c r="D265">
        <v>0</v>
      </c>
      <c r="E265">
        <v>0</v>
      </c>
      <c r="F265">
        <v>0</v>
      </c>
      <c r="G265">
        <v>1280</v>
      </c>
      <c r="H265">
        <v>6</v>
      </c>
      <c r="I265">
        <v>0</v>
      </c>
      <c r="J265">
        <v>520</v>
      </c>
      <c r="K265">
        <v>0</v>
      </c>
      <c r="L265">
        <v>0</v>
      </c>
      <c r="M265">
        <v>0</v>
      </c>
    </row>
    <row r="266" spans="1:13" ht="12.75">
      <c r="A266" t="s">
        <v>26</v>
      </c>
      <c r="B266" t="s">
        <v>32</v>
      </c>
      <c r="C266" t="s">
        <v>255</v>
      </c>
      <c r="D266">
        <v>0</v>
      </c>
      <c r="E266">
        <v>0</v>
      </c>
      <c r="F266">
        <v>0</v>
      </c>
      <c r="G266">
        <v>998</v>
      </c>
      <c r="H266">
        <v>0</v>
      </c>
      <c r="I266">
        <v>0</v>
      </c>
      <c r="J266">
        <v>332</v>
      </c>
      <c r="K266">
        <v>0</v>
      </c>
      <c r="L266">
        <v>0</v>
      </c>
      <c r="M266">
        <v>0</v>
      </c>
    </row>
    <row r="267" spans="1:13" ht="12.75">
      <c r="A267" t="s">
        <v>26</v>
      </c>
      <c r="B267" t="s">
        <v>33</v>
      </c>
      <c r="C267" t="s">
        <v>256</v>
      </c>
      <c r="D267">
        <v>0</v>
      </c>
      <c r="E267">
        <v>0</v>
      </c>
      <c r="F267">
        <v>0</v>
      </c>
      <c r="G267">
        <v>2648</v>
      </c>
      <c r="H267">
        <v>0</v>
      </c>
      <c r="I267">
        <v>0</v>
      </c>
      <c r="J267">
        <v>692</v>
      </c>
      <c r="K267">
        <v>0</v>
      </c>
      <c r="L267">
        <v>0</v>
      </c>
      <c r="M267">
        <v>0</v>
      </c>
    </row>
    <row r="268" spans="1:13" ht="12.75">
      <c r="A268" t="s">
        <v>34</v>
      </c>
      <c r="B268" t="s">
        <v>35</v>
      </c>
      <c r="C268" t="s">
        <v>258</v>
      </c>
      <c r="D268">
        <v>0</v>
      </c>
      <c r="E268">
        <v>0</v>
      </c>
      <c r="F268">
        <v>0</v>
      </c>
      <c r="G268">
        <v>9</v>
      </c>
      <c r="H268">
        <v>190</v>
      </c>
      <c r="I268">
        <v>0</v>
      </c>
      <c r="J268">
        <v>21</v>
      </c>
      <c r="K268">
        <v>0</v>
      </c>
      <c r="L268">
        <v>0</v>
      </c>
      <c r="M268">
        <v>0</v>
      </c>
    </row>
    <row r="269" spans="1:13" ht="12.75">
      <c r="A269" t="s">
        <v>34</v>
      </c>
      <c r="B269" t="s">
        <v>38</v>
      </c>
      <c r="C269" t="s">
        <v>262</v>
      </c>
      <c r="D269">
        <v>0</v>
      </c>
      <c r="E269">
        <v>0</v>
      </c>
      <c r="F269">
        <v>0</v>
      </c>
      <c r="G269">
        <v>23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</row>
    <row r="270" spans="1:13" ht="12.75">
      <c r="A270" t="s">
        <v>34</v>
      </c>
      <c r="B270" t="s">
        <v>40</v>
      </c>
      <c r="C270" t="s">
        <v>264</v>
      </c>
      <c r="D270">
        <v>0</v>
      </c>
      <c r="E270">
        <v>6</v>
      </c>
      <c r="F270">
        <v>0</v>
      </c>
      <c r="G270">
        <v>223</v>
      </c>
      <c r="H270">
        <v>0</v>
      </c>
      <c r="I270">
        <v>0</v>
      </c>
      <c r="J270">
        <v>47</v>
      </c>
      <c r="K270">
        <v>0</v>
      </c>
      <c r="L270">
        <v>0</v>
      </c>
      <c r="M270">
        <v>0</v>
      </c>
    </row>
    <row r="271" spans="1:13" ht="12.75">
      <c r="A271" t="s">
        <v>34</v>
      </c>
      <c r="B271" t="s">
        <v>41</v>
      </c>
      <c r="C271" t="s">
        <v>265</v>
      </c>
      <c r="D271">
        <v>0</v>
      </c>
      <c r="E271">
        <v>21</v>
      </c>
      <c r="F271">
        <v>0</v>
      </c>
      <c r="G271">
        <v>1033</v>
      </c>
      <c r="H271">
        <v>12</v>
      </c>
      <c r="I271">
        <v>0</v>
      </c>
      <c r="J271">
        <v>283</v>
      </c>
      <c r="K271">
        <v>0</v>
      </c>
      <c r="L271">
        <v>0</v>
      </c>
      <c r="M271">
        <v>0</v>
      </c>
    </row>
    <row r="272" spans="1:13" ht="12.75">
      <c r="A272" t="s">
        <v>34</v>
      </c>
      <c r="B272" t="s">
        <v>469</v>
      </c>
      <c r="C272" t="s">
        <v>470</v>
      </c>
      <c r="D272">
        <v>0</v>
      </c>
      <c r="E272">
        <v>1</v>
      </c>
      <c r="F272">
        <v>0</v>
      </c>
      <c r="G272">
        <v>76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</row>
    <row r="273" spans="1:13" ht="12.75">
      <c r="A273" t="s">
        <v>34</v>
      </c>
      <c r="B273" t="s">
        <v>43</v>
      </c>
      <c r="C273" t="s">
        <v>269</v>
      </c>
      <c r="D273">
        <v>0</v>
      </c>
      <c r="E273">
        <v>16</v>
      </c>
      <c r="F273">
        <v>0</v>
      </c>
      <c r="G273">
        <v>251</v>
      </c>
      <c r="H273">
        <v>0</v>
      </c>
      <c r="I273">
        <v>0</v>
      </c>
      <c r="J273">
        <v>28</v>
      </c>
      <c r="K273">
        <v>0</v>
      </c>
      <c r="L273">
        <v>0</v>
      </c>
      <c r="M273">
        <v>0</v>
      </c>
    </row>
    <row r="274" spans="1:13" ht="12.75">
      <c r="A274" t="s">
        <v>34</v>
      </c>
      <c r="B274" t="s">
        <v>44</v>
      </c>
      <c r="C274" t="s">
        <v>270</v>
      </c>
      <c r="D274">
        <v>0</v>
      </c>
      <c r="E274">
        <v>0</v>
      </c>
      <c r="F274">
        <v>0</v>
      </c>
      <c r="G274">
        <v>25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</row>
    <row r="275" spans="1:13" ht="12.75">
      <c r="A275" t="s">
        <v>34</v>
      </c>
      <c r="B275" t="s">
        <v>45</v>
      </c>
      <c r="C275" t="s">
        <v>271</v>
      </c>
      <c r="D275">
        <v>0</v>
      </c>
      <c r="E275">
        <v>1</v>
      </c>
      <c r="F275">
        <v>0</v>
      </c>
      <c r="G275">
        <v>5</v>
      </c>
      <c r="H275">
        <v>1</v>
      </c>
      <c r="I275">
        <v>0</v>
      </c>
      <c r="J275">
        <v>7</v>
      </c>
      <c r="K275">
        <v>0</v>
      </c>
      <c r="L275">
        <v>0</v>
      </c>
      <c r="M275">
        <v>0</v>
      </c>
    </row>
    <row r="276" spans="1:13" ht="12.75">
      <c r="A276" t="s">
        <v>48</v>
      </c>
      <c r="B276" t="s">
        <v>51</v>
      </c>
      <c r="C276" t="s">
        <v>276</v>
      </c>
      <c r="D276">
        <v>0</v>
      </c>
      <c r="E276">
        <v>11</v>
      </c>
      <c r="F276">
        <v>0</v>
      </c>
      <c r="G276">
        <v>58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</row>
    <row r="277" spans="1:13" ht="12.75">
      <c r="A277" t="s">
        <v>48</v>
      </c>
      <c r="B277" t="s">
        <v>54</v>
      </c>
      <c r="C277" t="s">
        <v>279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1</v>
      </c>
      <c r="K277">
        <v>0</v>
      </c>
      <c r="L277">
        <v>0</v>
      </c>
      <c r="M277">
        <v>0</v>
      </c>
    </row>
    <row r="278" spans="1:13" ht="12.75">
      <c r="A278" t="s">
        <v>63</v>
      </c>
      <c r="B278" t="s">
        <v>64</v>
      </c>
      <c r="C278" t="s">
        <v>288</v>
      </c>
      <c r="D278">
        <v>0</v>
      </c>
      <c r="E278">
        <v>0</v>
      </c>
      <c r="F278">
        <v>0</v>
      </c>
      <c r="G278">
        <v>43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</row>
    <row r="279" spans="1:13" ht="12.75">
      <c r="A279" t="s">
        <v>68</v>
      </c>
      <c r="B279" t="s">
        <v>421</v>
      </c>
      <c r="C279" t="s">
        <v>422</v>
      </c>
      <c r="D279">
        <v>0</v>
      </c>
      <c r="E279">
        <v>0</v>
      </c>
      <c r="F279">
        <v>0</v>
      </c>
      <c r="G279">
        <v>4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</row>
    <row r="280" spans="1:13" ht="12.75">
      <c r="A280" t="s">
        <v>68</v>
      </c>
      <c r="B280" t="s">
        <v>67</v>
      </c>
      <c r="C280" t="s">
        <v>291</v>
      </c>
      <c r="D280">
        <v>0</v>
      </c>
      <c r="E280">
        <v>0</v>
      </c>
      <c r="F280">
        <v>0</v>
      </c>
      <c r="G280">
        <v>18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</row>
    <row r="281" spans="1:13" ht="12.75">
      <c r="A281" t="s">
        <v>70</v>
      </c>
      <c r="B281" t="s">
        <v>69</v>
      </c>
      <c r="C281" t="s">
        <v>292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517</v>
      </c>
      <c r="L281">
        <v>0</v>
      </c>
      <c r="M281">
        <v>21</v>
      </c>
    </row>
    <row r="282" spans="1:13" ht="12.75">
      <c r="A282" t="s">
        <v>70</v>
      </c>
      <c r="B282" t="s">
        <v>72</v>
      </c>
      <c r="C282" t="s">
        <v>294</v>
      </c>
      <c r="D282">
        <v>5</v>
      </c>
      <c r="E282">
        <v>18</v>
      </c>
      <c r="F282">
        <v>0</v>
      </c>
      <c r="G282">
        <v>56</v>
      </c>
      <c r="H282">
        <v>0</v>
      </c>
      <c r="I282">
        <v>0</v>
      </c>
      <c r="J282">
        <v>36</v>
      </c>
      <c r="K282">
        <v>1157</v>
      </c>
      <c r="L282">
        <v>0</v>
      </c>
      <c r="M282">
        <v>484</v>
      </c>
    </row>
    <row r="283" spans="1:13" ht="12.75">
      <c r="A283" t="s">
        <v>70</v>
      </c>
      <c r="B283" t="s">
        <v>169</v>
      </c>
      <c r="C283" t="s">
        <v>295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64</v>
      </c>
      <c r="K283">
        <v>0</v>
      </c>
      <c r="L283">
        <v>0</v>
      </c>
      <c r="M283">
        <v>0</v>
      </c>
    </row>
    <row r="284" spans="1:13" ht="12.75">
      <c r="A284" t="s">
        <v>70</v>
      </c>
      <c r="B284" t="s">
        <v>74</v>
      </c>
      <c r="C284" t="s">
        <v>297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181</v>
      </c>
      <c r="L284">
        <v>0</v>
      </c>
      <c r="M284">
        <v>27</v>
      </c>
    </row>
    <row r="285" spans="1:13" ht="12.75">
      <c r="A285" t="s">
        <v>70</v>
      </c>
      <c r="B285" t="s">
        <v>76</v>
      </c>
      <c r="C285" t="s">
        <v>299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150</v>
      </c>
      <c r="L285">
        <v>0</v>
      </c>
      <c r="M285">
        <v>6</v>
      </c>
    </row>
    <row r="286" spans="1:13" ht="12.75">
      <c r="A286" t="s">
        <v>70</v>
      </c>
      <c r="B286" t="s">
        <v>176</v>
      </c>
      <c r="C286" t="s">
        <v>455</v>
      </c>
      <c r="D286">
        <v>0</v>
      </c>
      <c r="E286">
        <v>6</v>
      </c>
      <c r="F286">
        <v>0</v>
      </c>
      <c r="G286">
        <v>60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</row>
    <row r="287" spans="1:13" ht="12.75">
      <c r="A287" t="s">
        <v>70</v>
      </c>
      <c r="B287" t="s">
        <v>81</v>
      </c>
      <c r="C287" t="s">
        <v>307</v>
      </c>
      <c r="D287">
        <v>0</v>
      </c>
      <c r="E287">
        <v>0</v>
      </c>
      <c r="F287">
        <v>0</v>
      </c>
      <c r="G287">
        <v>133</v>
      </c>
      <c r="H287">
        <v>0</v>
      </c>
      <c r="I287">
        <v>0</v>
      </c>
      <c r="J287">
        <v>97</v>
      </c>
      <c r="K287">
        <v>0</v>
      </c>
      <c r="L287">
        <v>0</v>
      </c>
      <c r="M287">
        <v>0</v>
      </c>
    </row>
    <row r="288" spans="1:13" ht="12.75">
      <c r="A288" t="s">
        <v>70</v>
      </c>
      <c r="B288" t="s">
        <v>84</v>
      </c>
      <c r="C288" t="s">
        <v>310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195</v>
      </c>
      <c r="L288">
        <v>0</v>
      </c>
      <c r="M288">
        <v>15</v>
      </c>
    </row>
    <row r="289" spans="1:13" ht="12.75">
      <c r="A289" t="s">
        <v>70</v>
      </c>
      <c r="B289" t="s">
        <v>88</v>
      </c>
      <c r="C289" t="s">
        <v>314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666</v>
      </c>
      <c r="L289">
        <v>0</v>
      </c>
      <c r="M289">
        <v>21</v>
      </c>
    </row>
    <row r="290" spans="1:13" ht="12.75">
      <c r="A290" t="s">
        <v>70</v>
      </c>
      <c r="B290" t="s">
        <v>90</v>
      </c>
      <c r="C290" t="s">
        <v>315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169</v>
      </c>
      <c r="L290">
        <v>0</v>
      </c>
      <c r="M290">
        <v>0</v>
      </c>
    </row>
    <row r="291" spans="1:13" ht="12.75">
      <c r="A291" t="s">
        <v>70</v>
      </c>
      <c r="B291" t="s">
        <v>96</v>
      </c>
      <c r="C291" t="s">
        <v>324</v>
      </c>
      <c r="D291">
        <v>0</v>
      </c>
      <c r="E291">
        <v>0</v>
      </c>
      <c r="F291">
        <v>0</v>
      </c>
      <c r="G291">
        <v>25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</row>
    <row r="292" spans="1:13" ht="12.75">
      <c r="A292" t="s">
        <v>70</v>
      </c>
      <c r="B292" t="s">
        <v>102</v>
      </c>
      <c r="C292" t="s">
        <v>328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192</v>
      </c>
      <c r="L292">
        <v>0</v>
      </c>
      <c r="M292">
        <v>6</v>
      </c>
    </row>
    <row r="293" spans="1:13" ht="12.75">
      <c r="A293" t="s">
        <v>70</v>
      </c>
      <c r="B293" t="s">
        <v>104</v>
      </c>
      <c r="C293" t="s">
        <v>330</v>
      </c>
      <c r="D293">
        <v>0</v>
      </c>
      <c r="E293">
        <v>0</v>
      </c>
      <c r="F293">
        <v>0</v>
      </c>
      <c r="G293">
        <v>9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</row>
    <row r="294" spans="1:13" ht="12.75">
      <c r="A294" t="s">
        <v>70</v>
      </c>
      <c r="B294" t="s">
        <v>109</v>
      </c>
      <c r="C294" t="s">
        <v>335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16</v>
      </c>
      <c r="L294">
        <v>0</v>
      </c>
      <c r="M294">
        <v>4</v>
      </c>
    </row>
    <row r="295" spans="1:13" ht="12.75">
      <c r="A295" t="s">
        <v>70</v>
      </c>
      <c r="B295" t="s">
        <v>113</v>
      </c>
      <c r="C295" t="s">
        <v>340</v>
      </c>
      <c r="D295">
        <v>0</v>
      </c>
      <c r="E295">
        <v>0</v>
      </c>
      <c r="F295">
        <v>0</v>
      </c>
      <c r="G295">
        <v>26</v>
      </c>
      <c r="H295">
        <v>0</v>
      </c>
      <c r="I295">
        <v>0</v>
      </c>
      <c r="J295">
        <v>0</v>
      </c>
      <c r="K295">
        <v>112</v>
      </c>
      <c r="L295">
        <v>0</v>
      </c>
      <c r="M295">
        <v>8</v>
      </c>
    </row>
    <row r="296" spans="1:13" ht="12.75">
      <c r="A296" t="s">
        <v>139</v>
      </c>
      <c r="B296" t="s">
        <v>138</v>
      </c>
      <c r="C296" t="s">
        <v>471</v>
      </c>
      <c r="D296">
        <v>27</v>
      </c>
      <c r="E296">
        <v>6</v>
      </c>
      <c r="F296">
        <v>0</v>
      </c>
      <c r="G296">
        <v>30</v>
      </c>
      <c r="H296">
        <v>9</v>
      </c>
      <c r="I296">
        <v>0</v>
      </c>
      <c r="J296">
        <v>9</v>
      </c>
      <c r="K296">
        <v>0</v>
      </c>
      <c r="L296">
        <v>0</v>
      </c>
      <c r="M296">
        <v>0</v>
      </c>
    </row>
    <row r="297" spans="1:13" ht="12.75">
      <c r="A297" t="s">
        <v>143</v>
      </c>
      <c r="B297" t="s">
        <v>142</v>
      </c>
      <c r="C297" t="s">
        <v>367</v>
      </c>
      <c r="D297">
        <v>0</v>
      </c>
      <c r="E297">
        <v>0</v>
      </c>
      <c r="F297">
        <v>0</v>
      </c>
      <c r="G297">
        <v>608</v>
      </c>
      <c r="H297">
        <v>0</v>
      </c>
      <c r="I297">
        <v>0</v>
      </c>
      <c r="J297">
        <v>316</v>
      </c>
      <c r="K297">
        <v>0</v>
      </c>
      <c r="L297">
        <v>0</v>
      </c>
      <c r="M297">
        <v>0</v>
      </c>
    </row>
    <row r="298" spans="1:13" ht="12.75">
      <c r="A298" t="s">
        <v>145</v>
      </c>
      <c r="B298" t="s">
        <v>144</v>
      </c>
      <c r="C298" t="s">
        <v>368</v>
      </c>
      <c r="D298">
        <v>0</v>
      </c>
      <c r="E298">
        <v>0</v>
      </c>
      <c r="F298">
        <v>0</v>
      </c>
      <c r="G298">
        <v>5427</v>
      </c>
      <c r="H298">
        <v>0</v>
      </c>
      <c r="I298">
        <v>0</v>
      </c>
      <c r="J298">
        <v>1628</v>
      </c>
      <c r="K298">
        <v>0</v>
      </c>
      <c r="L298">
        <v>0</v>
      </c>
      <c r="M298">
        <v>0</v>
      </c>
    </row>
    <row r="299" spans="1:13" ht="12.75">
      <c r="A299" t="s">
        <v>146</v>
      </c>
      <c r="B299" t="s">
        <v>147</v>
      </c>
      <c r="C299" t="s">
        <v>432</v>
      </c>
      <c r="D299">
        <v>24</v>
      </c>
      <c r="E299">
        <v>0</v>
      </c>
      <c r="F299">
        <v>0</v>
      </c>
      <c r="G299">
        <v>3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</row>
    <row r="300" spans="1:13" ht="12.75">
      <c r="A300" t="s">
        <v>148</v>
      </c>
      <c r="B300" t="s">
        <v>150</v>
      </c>
      <c r="C300" t="s">
        <v>370</v>
      </c>
      <c r="D300">
        <v>0</v>
      </c>
      <c r="E300">
        <v>0</v>
      </c>
      <c r="F300">
        <v>0</v>
      </c>
      <c r="G300">
        <v>167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</row>
    <row r="301" spans="1:13" ht="12.75">
      <c r="A301" t="s">
        <v>472</v>
      </c>
      <c r="B301" t="s">
        <v>473</v>
      </c>
      <c r="C301" t="s">
        <v>474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2</v>
      </c>
      <c r="K301">
        <v>0</v>
      </c>
      <c r="L301">
        <v>0</v>
      </c>
      <c r="M301">
        <v>0</v>
      </c>
    </row>
    <row r="302" spans="1:13" ht="12.75">
      <c r="A302" t="s">
        <v>384</v>
      </c>
      <c r="C302" t="s">
        <v>226</v>
      </c>
      <c r="D302">
        <v>100</v>
      </c>
      <c r="E302">
        <v>194</v>
      </c>
      <c r="F302">
        <v>0</v>
      </c>
      <c r="G302">
        <v>15089</v>
      </c>
      <c r="H302">
        <v>229</v>
      </c>
      <c r="I302">
        <v>0</v>
      </c>
      <c r="J302">
        <v>5133</v>
      </c>
      <c r="K302">
        <v>3741</v>
      </c>
      <c r="L302">
        <v>0</v>
      </c>
      <c r="M302">
        <v>610</v>
      </c>
    </row>
    <row r="306" ht="12.75">
      <c r="A306" s="2" t="s">
        <v>453</v>
      </c>
    </row>
    <row r="307" spans="2:10" ht="12.75">
      <c r="B307" t="s">
        <v>401</v>
      </c>
      <c r="C307" s="16" t="s">
        <v>402</v>
      </c>
      <c r="E307" s="16"/>
      <c r="F307" s="16"/>
      <c r="G307" s="16"/>
      <c r="H307" s="16"/>
      <c r="I307" s="16"/>
      <c r="J307" s="16"/>
    </row>
    <row r="308" spans="2:10" ht="12.75">
      <c r="B308" t="s">
        <v>403</v>
      </c>
      <c r="C308" s="16" t="s">
        <v>404</v>
      </c>
      <c r="D308" s="29" t="s">
        <v>405</v>
      </c>
      <c r="E308" s="29"/>
      <c r="G308" s="16"/>
      <c r="H308" s="11" t="s">
        <v>406</v>
      </c>
      <c r="I308" s="16"/>
      <c r="J308" s="16"/>
    </row>
    <row r="309" spans="1:10" ht="12.75">
      <c r="A309" s="17"/>
      <c r="B309" s="17" t="s">
        <v>1</v>
      </c>
      <c r="C309" s="16" t="s">
        <v>407</v>
      </c>
      <c r="D309" s="28" t="s">
        <v>204</v>
      </c>
      <c r="E309" s="28"/>
      <c r="G309" s="16"/>
      <c r="H309" s="11" t="s">
        <v>207</v>
      </c>
      <c r="I309" s="16"/>
      <c r="J309" s="16"/>
    </row>
    <row r="310" spans="1:10" ht="12.75">
      <c r="A310" s="16"/>
      <c r="B310" s="16"/>
      <c r="C310" s="16"/>
      <c r="D310" s="9" t="s">
        <v>208</v>
      </c>
      <c r="E310" s="9" t="s">
        <v>6</v>
      </c>
      <c r="G310" s="16"/>
      <c r="H310" s="5" t="s">
        <v>408</v>
      </c>
      <c r="I310" s="16"/>
      <c r="J310" s="16"/>
    </row>
    <row r="311" spans="1:10" ht="12.75">
      <c r="A311" s="16"/>
      <c r="B311" s="16"/>
      <c r="C311" s="16"/>
      <c r="D311" s="4">
        <v>65</v>
      </c>
      <c r="E311" s="4">
        <v>704</v>
      </c>
      <c r="G311" s="16"/>
      <c r="H311" s="4">
        <v>0</v>
      </c>
      <c r="I311" s="16"/>
      <c r="J311" s="16"/>
    </row>
  </sheetData>
  <mergeCells count="48">
    <mergeCell ref="D308:E308"/>
    <mergeCell ref="D309:E309"/>
    <mergeCell ref="B7:C8"/>
    <mergeCell ref="D7:G7"/>
    <mergeCell ref="H7:J7"/>
    <mergeCell ref="D8:E8"/>
    <mergeCell ref="F8:F9"/>
    <mergeCell ref="G8:G9"/>
    <mergeCell ref="H8:H9"/>
    <mergeCell ref="I8:I9"/>
    <mergeCell ref="J8:J9"/>
    <mergeCell ref="B33:C34"/>
    <mergeCell ref="D33:G33"/>
    <mergeCell ref="H33:J33"/>
    <mergeCell ref="K33:M33"/>
    <mergeCell ref="D34:E34"/>
    <mergeCell ref="F34:F35"/>
    <mergeCell ref="G34:G35"/>
    <mergeCell ref="H34:H35"/>
    <mergeCell ref="I34:I35"/>
    <mergeCell ref="J34:J35"/>
    <mergeCell ref="K34:K35"/>
    <mergeCell ref="L34:L35"/>
    <mergeCell ref="M34:M35"/>
    <mergeCell ref="A59:A61"/>
    <mergeCell ref="B59:C60"/>
    <mergeCell ref="D59:G59"/>
    <mergeCell ref="H59:J59"/>
    <mergeCell ref="D60:E60"/>
    <mergeCell ref="F60:F61"/>
    <mergeCell ref="G60:G61"/>
    <mergeCell ref="H60:H61"/>
    <mergeCell ref="I60:I61"/>
    <mergeCell ref="J60:J61"/>
    <mergeCell ref="A250:A252"/>
    <mergeCell ref="B250:C251"/>
    <mergeCell ref="D250:G250"/>
    <mergeCell ref="H250:J250"/>
    <mergeCell ref="K250:M250"/>
    <mergeCell ref="D251:E251"/>
    <mergeCell ref="F251:F252"/>
    <mergeCell ref="G251:G252"/>
    <mergeCell ref="H251:H252"/>
    <mergeCell ref="I251:I252"/>
    <mergeCell ref="J251:J252"/>
    <mergeCell ref="K251:K252"/>
    <mergeCell ref="L251:L252"/>
    <mergeCell ref="M251:M252"/>
  </mergeCells>
  <printOptions/>
  <pageMargins left="0.6" right="0.46" top="0.89" bottom="0.5" header="0.5" footer="0.5"/>
  <pageSetup fitToHeight="10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Livingstone</dc:creator>
  <cp:keywords/>
  <dc:description/>
  <cp:lastModifiedBy>livngstn</cp:lastModifiedBy>
  <cp:lastPrinted>2007-01-26T20:22:57Z</cp:lastPrinted>
  <dcterms:created xsi:type="dcterms:W3CDTF">2007-01-26T15:24:13Z</dcterms:created>
  <dcterms:modified xsi:type="dcterms:W3CDTF">2009-07-23T20:28:04Z</dcterms:modified>
  <cp:category/>
  <cp:version/>
  <cp:contentType/>
  <cp:contentStatus/>
</cp:coreProperties>
</file>